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Almudena Seg Cuntis\Desktop\"/>
    </mc:Choice>
  </mc:AlternateContent>
  <xr:revisionPtr revIDLastSave="0" documentId="8_{4336E30D-AF93-4896-8192-603D27BB3230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GASTOS" sheetId="1" r:id="rId1"/>
    <sheet name="INGRESOS" sheetId="2" r:id="rId2"/>
  </sheets>
  <definedNames>
    <definedName name="Z_427AA301_4382_4AA7_81C7_DAAEEE082056_.wvu.FilterData" localSheetId="0" hidden="1">GASTOS!$A$1:$I$450</definedName>
  </definedNames>
  <calcPr calcId="191029" iterateDelta="1E-4"/>
  <customWorkbookViews>
    <customWorkbookView name="Filtro 1" guid="{427AA301-4382-4AA7-81C7-DAAEEE082056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Ksdl4iejAruqKNSPHAewt/59v2w=="/>
    </ext>
  </extLst>
</workbook>
</file>

<file path=xl/calcChain.xml><?xml version="1.0" encoding="utf-8"?>
<calcChain xmlns="http://schemas.openxmlformats.org/spreadsheetml/2006/main">
  <c r="F31" i="2" l="1"/>
  <c r="F37" i="2" s="1"/>
  <c r="F32" i="2"/>
  <c r="F33" i="2"/>
  <c r="F34" i="2"/>
  <c r="F35" i="2"/>
  <c r="F42" i="2"/>
  <c r="F44" i="2" s="1"/>
  <c r="C131" i="2"/>
  <c r="G466" i="1"/>
  <c r="G463" i="1"/>
  <c r="G457" i="1"/>
  <c r="G456" i="1"/>
  <c r="I448" i="1"/>
  <c r="G459" i="1" s="1"/>
  <c r="I346" i="1"/>
  <c r="K344" i="1"/>
  <c r="K297" i="1"/>
  <c r="I259" i="1"/>
  <c r="I228" i="1"/>
  <c r="I198" i="1"/>
  <c r="I184" i="1"/>
  <c r="K197" i="1" s="1"/>
  <c r="I166" i="1"/>
  <c r="K128" i="1"/>
  <c r="K16" i="1"/>
  <c r="K8" i="1"/>
  <c r="I3" i="1"/>
  <c r="I450" i="1" s="1"/>
  <c r="F45" i="2" l="1"/>
  <c r="F54" i="2" s="1"/>
  <c r="H37" i="2"/>
  <c r="K450" i="1"/>
  <c r="G461" i="1"/>
  <c r="G467" i="1" l="1"/>
  <c r="G476" i="1" s="1"/>
  <c r="H473" i="1" l="1"/>
  <c r="H471" i="1"/>
  <c r="H458" i="1"/>
  <c r="H459" i="1"/>
  <c r="H466" i="1"/>
  <c r="H456" i="1"/>
  <c r="H463" i="1"/>
  <c r="H457" i="1"/>
  <c r="H461" i="1"/>
  <c r="H467" i="1" l="1"/>
  <c r="H476" i="1" s="1"/>
</calcChain>
</file>

<file path=xl/sharedStrings.xml><?xml version="1.0" encoding="utf-8"?>
<sst xmlns="http://schemas.openxmlformats.org/spreadsheetml/2006/main" count="2277" uniqueCount="1044">
  <si>
    <t>ORZAMENTO CUNTIS 2022:GASTOS</t>
  </si>
  <si>
    <t>ÁREA</t>
  </si>
  <si>
    <t>ORGÁNICA</t>
  </si>
  <si>
    <t>CAP</t>
  </si>
  <si>
    <t>ECONÓMICA</t>
  </si>
  <si>
    <t>APLICACIÓN</t>
  </si>
  <si>
    <t>DENOMINACIÓN</t>
  </si>
  <si>
    <t xml:space="preserve">IMPORTE </t>
  </si>
  <si>
    <t>011</t>
  </si>
  <si>
    <t>913.00</t>
  </si>
  <si>
    <t>P.011.913.00</t>
  </si>
  <si>
    <t>AMORTIZACIÓNS PRESTAMOS</t>
  </si>
  <si>
    <t>TOTAL AMORTIZACIÓNS PREST.DIPU</t>
  </si>
  <si>
    <t>CLASIFICACIÓN POR PROGRAMAS</t>
  </si>
  <si>
    <t>TOTAL AMORTIZACIÓNS PREST.I.D.A.E.</t>
  </si>
  <si>
    <t>1</t>
  </si>
  <si>
    <t>120.03</t>
  </si>
  <si>
    <t>P.132.120.03</t>
  </si>
  <si>
    <t>SUELDOS GRUPO C1. SEGURIDADE E ORDEN PÚBLICO</t>
  </si>
  <si>
    <t>120.06</t>
  </si>
  <si>
    <t>P.132.120.06</t>
  </si>
  <si>
    <t>TRIENIOS. SEGURIDADE E ORDEN PÚBLICO</t>
  </si>
  <si>
    <t>AREA DE GASTO 0</t>
  </si>
  <si>
    <t>121.00</t>
  </si>
  <si>
    <t>P.132.121.00</t>
  </si>
  <si>
    <t>COMPLEMENTO DE DESTINO. SEGURIDADE E ORDEN PÚBLICO</t>
  </si>
  <si>
    <t>121.01</t>
  </si>
  <si>
    <t>P.132.121.01</t>
  </si>
  <si>
    <t>COMPLEMENTO ESPECÍFICO. SEGURIDADE E ORDEN PÚBLICO</t>
  </si>
  <si>
    <t>150.00</t>
  </si>
  <si>
    <t>P.132.150.00</t>
  </si>
  <si>
    <t>PRODUCTIVIDADE FUNCIONARIOS POLICIA LOCAL</t>
  </si>
  <si>
    <t>160.00</t>
  </si>
  <si>
    <t>P.132.160.00</t>
  </si>
  <si>
    <t>S.SOCIAL. FUNCIONARIOS POLICIA LOCAL</t>
  </si>
  <si>
    <t>162.00</t>
  </si>
  <si>
    <t>P.132.162.00</t>
  </si>
  <si>
    <t>FORMACIÓN PERSOAL POLICIA LOCAL</t>
  </si>
  <si>
    <t>2</t>
  </si>
  <si>
    <t>214.00</t>
  </si>
  <si>
    <t>P.132.214.00</t>
  </si>
  <si>
    <t>R. Mto  ELEMENTOS DE TRANSPORTE</t>
  </si>
  <si>
    <t>221.03</t>
  </si>
  <si>
    <t>P.132.221.03</t>
  </si>
  <si>
    <t>SUMINISTRO DE COMBUSTIBLES E CARBURANTES POLICÍA LOCAL</t>
  </si>
  <si>
    <t>221.04</t>
  </si>
  <si>
    <t>P.132.221.04</t>
  </si>
  <si>
    <t>VESTIARIO POLICIA LOCAL</t>
  </si>
  <si>
    <t>AREA DE GASTO 1</t>
  </si>
  <si>
    <t>221.99</t>
  </si>
  <si>
    <t>P.132.221.99</t>
  </si>
  <si>
    <t>OUTROS SUMINISTROS</t>
  </si>
  <si>
    <t>224.00</t>
  </si>
  <si>
    <t>P.132.224.00</t>
  </si>
  <si>
    <t>PRIMAS DE SEGUROS</t>
  </si>
  <si>
    <t>SEGURO NISSAN ALMERA 0179-DGC</t>
  </si>
  <si>
    <t>226.99</t>
  </si>
  <si>
    <t>P.132.226.99</t>
  </si>
  <si>
    <t xml:space="preserve"> OUTROS GASTOS DIVERSOS POLICIA LOCAL</t>
  </si>
  <si>
    <t>230.20</t>
  </si>
  <si>
    <t>P.132.230.20</t>
  </si>
  <si>
    <t>DIETAS DE PERSOAL NON DIRECTIVO POLICIA LOCAL</t>
  </si>
  <si>
    <t>231.20</t>
  </si>
  <si>
    <t>P.132.231.20</t>
  </si>
  <si>
    <t>LOCOMOCIÓNS DE PERSOAL NON DIRECTIVO POLICIA LOCAL</t>
  </si>
  <si>
    <t>P.135.214.00</t>
  </si>
  <si>
    <t xml:space="preserve">REP. MANTE E CONSERV.DE MAT. DE TRANSPORTE </t>
  </si>
  <si>
    <t>P.135.221.03</t>
  </si>
  <si>
    <t>SUMINISTRO DE COMBUSTIBLES E CARBURANTES PROTECCION CIVIL</t>
  </si>
  <si>
    <t>P.135.221.04</t>
  </si>
  <si>
    <t>VESTIARIO PERSOAL PROTECCIÓN CIVIL</t>
  </si>
  <si>
    <t>P.135.221.99</t>
  </si>
  <si>
    <t>P.135.224.00</t>
  </si>
  <si>
    <t>PRIMAS DE SEGUROS.PROTECCION CIVIL</t>
  </si>
  <si>
    <t>VEHICULO PICK UP 1178-FXD</t>
  </si>
  <si>
    <t>VEHICULO RENAULT TRAFIC 6894-JHB</t>
  </si>
  <si>
    <t>P.135.226.99</t>
  </si>
  <si>
    <t>OUTROS GASTOS DIVERSOS PROTECCIÓN CIVIL</t>
  </si>
  <si>
    <t>203.00</t>
  </si>
  <si>
    <t>P.136.203.00</t>
  </si>
  <si>
    <t>ARRENDAMENTO MAQUINARIA BRIGADA INCENDIOS</t>
  </si>
  <si>
    <t>204.00</t>
  </si>
  <si>
    <t>P.136.204.00</t>
  </si>
  <si>
    <t>ARRENDAMENTO TRANSPORTE BRIGAD INCENDIOS</t>
  </si>
  <si>
    <t>P.136.221.03</t>
  </si>
  <si>
    <t>COMBUSTIBLES Y CARBURANTES BRIGADA INCENDIOS</t>
  </si>
  <si>
    <t>P.136.221.04</t>
  </si>
  <si>
    <t>VESTUARIO BRIGADA INCENDIOS</t>
  </si>
  <si>
    <t>221.11</t>
  </si>
  <si>
    <t>P.136.221.11</t>
  </si>
  <si>
    <t>SUMINISTROS DE REPOSTOS DE MAQ, UTILLAXE E ELEMENTO DE TRANSP</t>
  </si>
  <si>
    <t>P.136.224.00</t>
  </si>
  <si>
    <t>SEGUROS BRIGADA INCENDIOS</t>
  </si>
  <si>
    <t>SEGURO CAMIÓN MOTOBOMBA 9942-BMZ</t>
  </si>
  <si>
    <t>SEGURO BRIGADA</t>
  </si>
  <si>
    <t>227.99</t>
  </si>
  <si>
    <t>P.136.227.99</t>
  </si>
  <si>
    <t>OTROS TRABAJOS REALIZADOS POR OTRAS EMPRESAS</t>
  </si>
  <si>
    <t>120.00</t>
  </si>
  <si>
    <t>P.151.120.01</t>
  </si>
  <si>
    <t>SUELDOS GRUPO A2.URBANISMO</t>
  </si>
  <si>
    <t>P.151.120.06</t>
  </si>
  <si>
    <t>TRIENIOS. URBANISMO</t>
  </si>
  <si>
    <t>P.151.121.00</t>
  </si>
  <si>
    <t>COMPLEMENTO DESTINO URBANISMO</t>
  </si>
  <si>
    <t>P.151.121.01</t>
  </si>
  <si>
    <t>COMPLEMENTO ESPECÍFICO. URBANISMO</t>
  </si>
  <si>
    <t>P.151.150.00</t>
  </si>
  <si>
    <t>PRODUTIVIDADE FUNCIONARIOS URBANISMO</t>
  </si>
  <si>
    <t>P.151.160.00</t>
  </si>
  <si>
    <t>S.SOCIAL URBANISMO</t>
  </si>
  <si>
    <t>210.00</t>
  </si>
  <si>
    <t>P.151.210.00</t>
  </si>
  <si>
    <t>INFRAESTR E BENS NATURAIS</t>
  </si>
  <si>
    <t>227.06</t>
  </si>
  <si>
    <t>P.151.227.06</t>
  </si>
  <si>
    <t xml:space="preserve"> ESTUDIOS E PROXECTOS TECNICOS URBANISMO</t>
  </si>
  <si>
    <t>600.00</t>
  </si>
  <si>
    <t>P.151.600.00</t>
  </si>
  <si>
    <t>ADQUISICIÓN DE TERREOS-PAGO DE EXPROPIACIÓNS</t>
  </si>
  <si>
    <t>EXPROPIACIÓN TERREOS</t>
  </si>
  <si>
    <t>609.00</t>
  </si>
  <si>
    <t>P.153.609.00</t>
  </si>
  <si>
    <t>OBRA DE MELLORA ESTRADA EP 8402</t>
  </si>
  <si>
    <t>609.01</t>
  </si>
  <si>
    <t>P.153.609.01</t>
  </si>
  <si>
    <t>REURBANIZ. R. OLIMPIO ARCA E XOÁN X. GONZÁLEZ ( REACPON )</t>
  </si>
  <si>
    <t>609.02</t>
  </si>
  <si>
    <t>P.153.609.02</t>
  </si>
  <si>
    <t>MELLORA CALIDADE URBANA BERNARDO SAGASTA ( DUS 5000 IDAE )</t>
  </si>
  <si>
    <t>P.160.210.00</t>
  </si>
  <si>
    <t>REPARACIÓN E MANTEMENTO ALCANTARILLADO</t>
  </si>
  <si>
    <t>VARIOS</t>
  </si>
  <si>
    <t>REPARACIONES MTO DEPURADORAS NO RURAL</t>
  </si>
  <si>
    <t>213.00</t>
  </si>
  <si>
    <t>P.160.213.00</t>
  </si>
  <si>
    <t>MAQUINARIA, INST. TECNICAS Y UTILLAJE ALCANTARILLADO</t>
  </si>
  <si>
    <t>221.00</t>
  </si>
  <si>
    <t>P.160.221.00</t>
  </si>
  <si>
    <t>ENERXIA ELECTRICA DEPURADORAS E BOMBEO</t>
  </si>
  <si>
    <t>P.160.221.99</t>
  </si>
  <si>
    <t>OTROS SUMINISTROS</t>
  </si>
  <si>
    <t>P.160.226.99</t>
  </si>
  <si>
    <t>OUTROS GASTOS DIVERSOS</t>
  </si>
  <si>
    <t>P.160.227.99</t>
  </si>
  <si>
    <t xml:space="preserve"> TRAB.REALI.POR EMP. SANEAM.ABAST. E DISTR. AUGAS</t>
  </si>
  <si>
    <t>RECOLLIDA LODOS E VARIOS</t>
  </si>
  <si>
    <t>P.161.210.00</t>
  </si>
  <si>
    <t>REPARACIÓN E MANTEMENTO ABASTECEMENTO AUGA</t>
  </si>
  <si>
    <t>P.161.221.99</t>
  </si>
  <si>
    <t>P.161.227.99</t>
  </si>
  <si>
    <t>MANTEMENTO ETAP  ESPINA E DELFIN</t>
  </si>
  <si>
    <t>ANALITICAS</t>
  </si>
  <si>
    <t>LECTURA CONTADORES</t>
  </si>
  <si>
    <t>624.00</t>
  </si>
  <si>
    <t>P.162.624.00</t>
  </si>
  <si>
    <t>ADQUISICIÓN CAMIÓN LIXO</t>
  </si>
  <si>
    <t>221.10</t>
  </si>
  <si>
    <t>P.163.221.10</t>
  </si>
  <si>
    <t>PRODUCTOS DE LIMPEZA E ASEO LIMPEZA VIARIA</t>
  </si>
  <si>
    <t>P.163.221.11</t>
  </si>
  <si>
    <t>REPUESTOS MAQUINARIA, UTILLAJE Y ELEM. TRANSPORTE</t>
  </si>
  <si>
    <t>P.163.227.99</t>
  </si>
  <si>
    <t>TRABALLOS REALIZADOS POR OUTRAS EMPRESAS LIMPEZA VIARIA</t>
  </si>
  <si>
    <t>P.164.210.00</t>
  </si>
  <si>
    <t>REPARACION E MANTEMENTO CEMITERIO</t>
  </si>
  <si>
    <t>212.00</t>
  </si>
  <si>
    <t>P.164.212.00</t>
  </si>
  <si>
    <t>REP.MANT. E CONSERV. EDIFICIOS E OUTRAS CONSTRUCCCIÓNS CEMITERIO</t>
  </si>
  <si>
    <t>P.164.221.00</t>
  </si>
  <si>
    <t>SUMINISTRO DE ENERXIA ELECTRICA CEMITERIO</t>
  </si>
  <si>
    <t>120.04</t>
  </si>
  <si>
    <t>P.165.120.04</t>
  </si>
  <si>
    <t>SUELDOS GRUPO C2 ALUMBRADO PB</t>
  </si>
  <si>
    <t>P.165.120.06</t>
  </si>
  <si>
    <t xml:space="preserve">TRIENIOS ALUMBRADO PB </t>
  </si>
  <si>
    <t>P.165.121.00</t>
  </si>
  <si>
    <t>COMPLEMENTO DESTINO ALUMBRADO PB</t>
  </si>
  <si>
    <t>P.165.121.01</t>
  </si>
  <si>
    <t>COMPLEMENTO ESPECIFICO ALUMBRADO PB</t>
  </si>
  <si>
    <t>P.165.150.00</t>
  </si>
  <si>
    <t xml:space="preserve">PRODUCTIVIDAD ALUMBRADO PB </t>
  </si>
  <si>
    <t>P.165.160.00</t>
  </si>
  <si>
    <t xml:space="preserve">SEGURIDAD SOCIAL ALUMBRADO PB </t>
  </si>
  <si>
    <t>P.165.210.00</t>
  </si>
  <si>
    <t>REPA.MANTEM. E CONSERV. ALUMADO PÚBLICO</t>
  </si>
  <si>
    <t>P.165.221.00</t>
  </si>
  <si>
    <t>SUBMINISTRO DE ENERXIA ELECTRICA</t>
  </si>
  <si>
    <t>P.165.227.19</t>
  </si>
  <si>
    <t>OUTROS TRABALLOS REALIZADOS POR OUTRAS EMP.MANTEMENTO ALUMNADO</t>
  </si>
  <si>
    <t>P.165.224.00</t>
  </si>
  <si>
    <t>PRIMAS SEGUROS ALUMEADO PB</t>
  </si>
  <si>
    <t>SEGURO VEHÍCULO RENAULT KANGOO 6831BTV</t>
  </si>
  <si>
    <t>P.170.227.99</t>
  </si>
  <si>
    <t>OUTROS TRABALLOS REALIZADOS POR OUTRAS EMP.MEDIO AMBIENTE</t>
  </si>
  <si>
    <t>PLAN DE COMPOSTAXE</t>
  </si>
  <si>
    <t>IMPLEMENTACIÓN EXTRATEXIA CIUDADES SALUDABLES</t>
  </si>
  <si>
    <t>TRABALLOS DESBROCES</t>
  </si>
  <si>
    <t>P.171.210.00</t>
  </si>
  <si>
    <t>REPARACIÓN E MANTEMENTO PARQUES E XARDÍNS</t>
  </si>
  <si>
    <t>P.171.213.00</t>
  </si>
  <si>
    <t>REP.MANTE. E CONSERV.MAQ.INST. E UTILLAXE PARQUES E XARDÍNS</t>
  </si>
  <si>
    <t>REP. E MANT. DESBROZADORAS</t>
  </si>
  <si>
    <t>RECAMBIOS DESBROZADORAS</t>
  </si>
  <si>
    <t>P.171.221.03</t>
  </si>
  <si>
    <t>COMBUSTIBLES E CARBURANTES PARQUES E XARDÍNS</t>
  </si>
  <si>
    <t>P.171.221.99</t>
  </si>
  <si>
    <t>OTROS SUBMINISTROS</t>
  </si>
  <si>
    <t>P.171.227.99</t>
  </si>
  <si>
    <t>TRABALLOS REALIZADOS POR OUTRAS EMP. PARQUES E XARDÍNS</t>
  </si>
  <si>
    <t>1532</t>
  </si>
  <si>
    <t>P.1532.203.00</t>
  </si>
  <si>
    <t>ARRENDAMIENTO MAQ VIAS PB</t>
  </si>
  <si>
    <t>P.1532.210.00</t>
  </si>
  <si>
    <t>REPARACIÓN E MANTEMENTO INFRAESTRUTURAS (beirarúas)</t>
  </si>
  <si>
    <t>215.00</t>
  </si>
  <si>
    <t>P.1532.215.00</t>
  </si>
  <si>
    <t>REP. , MANTEMENTO , CONSERV. MOBILIARIO ESTRADAS</t>
  </si>
  <si>
    <t>REP. MARQUESIÑAS, ESPELLOS, SINAIS …</t>
  </si>
  <si>
    <t xml:space="preserve">SINALIZACIÓN </t>
  </si>
  <si>
    <t>P.1532.221.99</t>
  </si>
  <si>
    <t>P.1532.226.99</t>
  </si>
  <si>
    <t>GASTOS DIVERSOS CARRETERAS, CAMINOS Y VIAS PUBLICAS</t>
  </si>
  <si>
    <t>P.1532.227.99</t>
  </si>
  <si>
    <t>PAVIMENTACIÓN VIAS PÚBLICAS TRABALLOS REALIZADOS POR OUTRAS EMP</t>
  </si>
  <si>
    <t>205.00</t>
  </si>
  <si>
    <t>P.1621.205.00</t>
  </si>
  <si>
    <t>ALUGUER CONTEDORES URBASER (484*12)</t>
  </si>
  <si>
    <t>1621</t>
  </si>
  <si>
    <t>P.1621.214.00</t>
  </si>
  <si>
    <t>MANT ELEMENTOS TRANSPORTE RECOLLIDA RESIDUOS</t>
  </si>
  <si>
    <t>P.1621.221.03</t>
  </si>
  <si>
    <t>COMBUSTIBLES E CARBURANTES RECOLLIDA RESIDUOS</t>
  </si>
  <si>
    <t>P.1621.224.00</t>
  </si>
  <si>
    <t>PRIMAS SEGUROS RECOLLIDA RESIDUOS</t>
  </si>
  <si>
    <t>CAMIÓN LIXO 1-PO-3861-AH</t>
  </si>
  <si>
    <t>CAMIÓN LIXO 2 4148-DJB</t>
  </si>
  <si>
    <t>P.1621.227.99</t>
  </si>
  <si>
    <t xml:space="preserve">TRABALOS REALIZADOS PRO OUTRAS EMPRESAS RECOLLIDA DE RESIDUOS </t>
  </si>
  <si>
    <t>P.1623.2.227.99</t>
  </si>
  <si>
    <t>TRABALLOS REALIZADOS POR OUTRAS EMP. TRATAMIENTO RESIDUOS (sogama)</t>
  </si>
  <si>
    <t>130.00</t>
  </si>
  <si>
    <t>P.231.130.00</t>
  </si>
  <si>
    <t xml:space="preserve">  RETRIB.BÁSICAS PERSOAL LABORAL FIXO ADMON XERAL SERV. SOC.</t>
  </si>
  <si>
    <t>131.00</t>
  </si>
  <si>
    <t>P.231.131.00</t>
  </si>
  <si>
    <t xml:space="preserve">  RETRIB. PERSOAL LABORAL TEMPORAL  ADMON XERAL SERV. SOC.</t>
  </si>
  <si>
    <t xml:space="preserve">  RETRIB. PERSOAL LABORAL TEMPORAL  PREVENCION CONDUCTAS ADICTIVAS</t>
  </si>
  <si>
    <t>152.00</t>
  </si>
  <si>
    <t>P.231.150.01</t>
  </si>
  <si>
    <t>PRODUCTIVIDADE PERSOAL LAB. SERV. SOCIAIS</t>
  </si>
  <si>
    <t>P.231.160.00</t>
  </si>
  <si>
    <t>SEG. SOCIAL PERSOAL ADMON XERAL SERV. SOC.</t>
  </si>
  <si>
    <t>P.231.162.00</t>
  </si>
  <si>
    <t>FORMACIÓN E PERFECCIONAMENTO DO PERSOAL SV. SOCIAIS</t>
  </si>
  <si>
    <t>202.00</t>
  </si>
  <si>
    <t>P.231.202.00</t>
  </si>
  <si>
    <t>ARRENDAMENTO DE EDIFICIOS E OUTRAS CONSTRUCCIONS</t>
  </si>
  <si>
    <t>CHELO</t>
  </si>
  <si>
    <t>Arrendamento local atención temperá</t>
  </si>
  <si>
    <t>SUSANA</t>
  </si>
  <si>
    <t>P.231.212.00</t>
  </si>
  <si>
    <t>REP. MANT. E CONSERVACIÓN DE EDIFICIOS E OUTRAS CONST. ADMON XERAL SERV. SOC.</t>
  </si>
  <si>
    <t>P.231.214.00</t>
  </si>
  <si>
    <t>REP. MANT. E CONSERVACIÓN DE ELEMENTOS TRANSPORTE</t>
  </si>
  <si>
    <t>220.00</t>
  </si>
  <si>
    <t>P.231.220.00</t>
  </si>
  <si>
    <t>MAT. OFICINA SERV.SOCIAIS</t>
  </si>
  <si>
    <t>P.231.221.03</t>
  </si>
  <si>
    <t>SUBMINISTRO DE COMBUSTIBLES E CARBURANTES</t>
  </si>
  <si>
    <t>P.231.221.99</t>
  </si>
  <si>
    <t>MATERIAL FUNXIBLE.+covid</t>
  </si>
  <si>
    <t>MATERIAL  CAMPAÑA CUNTIS EN NEGRO CONTRA AS VIOLENCIAS MACHISTAS</t>
  </si>
  <si>
    <t>MATERIAL SENSIBILIZACIÓN ESCOLARES</t>
  </si>
  <si>
    <t>AREA DE GASTO 2</t>
  </si>
  <si>
    <t>223.00</t>
  </si>
  <si>
    <t>P.231.223.00</t>
  </si>
  <si>
    <t>GASTOS DE TRANSPORTE ACCION SOCIAL (3ª idade)</t>
  </si>
  <si>
    <t>P.231.224.00</t>
  </si>
  <si>
    <t>PRIMAS DE SEGUROS ACCIÓN SOCIAL</t>
  </si>
  <si>
    <t>SEGURO VEHÍCULO  DACIA SANDERO 3119-JGX</t>
  </si>
  <si>
    <t>SEGURO INMUEBLE ATENCIÓN TEMPERÁ</t>
  </si>
  <si>
    <t>226.06</t>
  </si>
  <si>
    <t>P.231.226.06</t>
  </si>
  <si>
    <t>REUNIONES, CONFERENCIAS, CURSOS</t>
  </si>
  <si>
    <t>227.00</t>
  </si>
  <si>
    <t>P.231.227.00</t>
  </si>
  <si>
    <t>OUTROS 'TRAB. LIMPEZA ACCION SOCIAL</t>
  </si>
  <si>
    <t>LIMPEZA ATENCIÓN TEMPERÁ</t>
  </si>
  <si>
    <t>LIMPEZA XERAL CUNTILÍN</t>
  </si>
  <si>
    <t>227.01</t>
  </si>
  <si>
    <t>P.231.227.01</t>
  </si>
  <si>
    <t>SEGURIDAD (Alarma Prosegur Centro día)</t>
  </si>
  <si>
    <t>227.12</t>
  </si>
  <si>
    <t>P.231.227.12</t>
  </si>
  <si>
    <t>ATENCION PSICOLÓGICA E XURÍDICA Á MULLER E TELEASISTENCIA</t>
  </si>
  <si>
    <t>Contrato psicóloga (Marcela Santorum)</t>
  </si>
  <si>
    <t xml:space="preserve">Contrato Abogada </t>
  </si>
  <si>
    <t>Teleasistencia</t>
  </si>
  <si>
    <t>227.13</t>
  </si>
  <si>
    <t>P.231.227.13</t>
  </si>
  <si>
    <t>ACCIÓN SOCIAL OBRADOIROS</t>
  </si>
  <si>
    <t xml:space="preserve">OBRADORIOS INTEGRADORES </t>
  </si>
  <si>
    <t>OBRADORIOS  MEMORIA/estimulación cognitiva</t>
  </si>
  <si>
    <t>XIMNASIA MANTEMENTO</t>
  </si>
  <si>
    <t>OUTROS PROGRAMAS</t>
  </si>
  <si>
    <t>HABILITAS FOGAR V e HABILITAS 12</t>
  </si>
  <si>
    <t>8 DE MARZO "DÍA INTERNACIONAL DA MULLER (CONCERTOS,ANIMACIÓN FESTALACÓN,MURAL…)</t>
  </si>
  <si>
    <t>25 NOVEMBRO "DÍA INTERNACIONAL CONTRA A VIOLENCIA DE XÉNERO</t>
  </si>
  <si>
    <t xml:space="preserve">OBRADOIRO CRECEMENTO PERSOAL,EMPODERAMENTO E PARTICIPACIÓN MULLERES NO ESPAZO SOCIAL </t>
  </si>
  <si>
    <t>OBRADOIRO  DE ACTIVIDADE ARTISTICAS E TERAPÉUTICA</t>
  </si>
  <si>
    <t>227.14</t>
  </si>
  <si>
    <t>P.231.227.14</t>
  </si>
  <si>
    <t>SERVIZO AXUDA NO FOGAR ACCION SOCIAL</t>
  </si>
  <si>
    <t xml:space="preserve"> </t>
  </si>
  <si>
    <t>S.A.F. MUNICIPAL ( 3000 horas * 18,25 € )</t>
  </si>
  <si>
    <t>S.A.F. DEPENDENTES ORDINARIOS ( 34.477 horas * 17,25 € )</t>
  </si>
  <si>
    <t>227.15</t>
  </si>
  <si>
    <t>P.231.227.15</t>
  </si>
  <si>
    <t>S.A.F. DEPENDENTES EXTRAORDINARIO ( 2.723 horas * 20,10 € )</t>
  </si>
  <si>
    <t>P.231.227.99</t>
  </si>
  <si>
    <t>OUTROS 'TRAB. REALI. X OUTRAS EMP. E PROFESIONAIS ACCION SOCIAL</t>
  </si>
  <si>
    <t>CONTRATO CUNTILIN</t>
  </si>
  <si>
    <t>ATENCIÓN TEMPERÁ</t>
  </si>
  <si>
    <t>CONTRATO ALIMENTOS FUNDACIÓN AMIGOS DE GALICIA  (quitar)</t>
  </si>
  <si>
    <t>ALCALDE</t>
  </si>
  <si>
    <t>RETO DEMOGRÁFICO</t>
  </si>
  <si>
    <t>ACTIVIDADES CON MULLERES VIOLENCIA DE XÉNERO</t>
  </si>
  <si>
    <t>ACTIVIDADES PACTO DE ESTADO PREVENCIÓN VIOLENCIA MACHISTA</t>
  </si>
  <si>
    <t>451.00</t>
  </si>
  <si>
    <t>P.231.451.00</t>
  </si>
  <si>
    <t>Trnasferencia ao Consorcio Galego de Benestar Social (Centro de Día)</t>
  </si>
  <si>
    <t>480.00</t>
  </si>
  <si>
    <t>P.231.480.00</t>
  </si>
  <si>
    <t>TRANS.CORRENTES FONDO GALEGO DE SOLIDARIDADE E COOPERACIÓN</t>
  </si>
  <si>
    <t>480.01</t>
  </si>
  <si>
    <t>P.231.480.01</t>
  </si>
  <si>
    <t>TRANS.CORRENTES CON OUTRAS ASOCIACIÓNS LOCAIS</t>
  </si>
  <si>
    <t>4</t>
  </si>
  <si>
    <t>TRANSF. CORRENTES ACCION SOCIAL</t>
  </si>
  <si>
    <t xml:space="preserve">AXUDAS NATALIDADE </t>
  </si>
  <si>
    <t>AXUDAS DE EMERXENCIA SOCIAL E ESCOLARIZACION</t>
  </si>
  <si>
    <t>622.00</t>
  </si>
  <si>
    <t>P.231.622.00</t>
  </si>
  <si>
    <t>MELLORA ENVOLV. TÉRMICA EDIFICIO SERV. SOCIAIS ( DUS 5000 IDAE )</t>
  </si>
  <si>
    <t>625.00</t>
  </si>
  <si>
    <t>P.231.625.00</t>
  </si>
  <si>
    <t>INVERSIÓN EN MOBILIARIO</t>
  </si>
  <si>
    <t>626.00</t>
  </si>
  <si>
    <t>P.231.626.00</t>
  </si>
  <si>
    <t>INVESRSIÓN EQUIPOS PARA PROCESOS INFORMÁTICOS</t>
  </si>
  <si>
    <t>P.241.130.00</t>
  </si>
  <si>
    <t>PERSONAL LABORAL FIXO PROMO. EMPREGO (ADEL)</t>
  </si>
  <si>
    <t>131.01</t>
  </si>
  <si>
    <t>P.241.131.01</t>
  </si>
  <si>
    <t>LABORAL TEMPORAL (aprol+orientadora laboral+1ºemprego+plan deputación)</t>
  </si>
  <si>
    <t>150.01</t>
  </si>
  <si>
    <t>P.241.150.01</t>
  </si>
  <si>
    <t>PRODUTIVIDADE P. LABORAL</t>
  </si>
  <si>
    <t>160.01</t>
  </si>
  <si>
    <t>P.241.160.00</t>
  </si>
  <si>
    <t xml:space="preserve">seguridad social </t>
  </si>
  <si>
    <t>P.241.212.00</t>
  </si>
  <si>
    <t>MTO EDIFICOS E OUTRAS CONTRUCCIONS CFO</t>
  </si>
  <si>
    <t>P.241.220.00</t>
  </si>
  <si>
    <t xml:space="preserve">MATERIAL DE OFICINA ORDINARIO NON INVENTARIABLE </t>
  </si>
  <si>
    <t>P.241.221.04</t>
  </si>
  <si>
    <t>VESTIARIO</t>
  </si>
  <si>
    <t>P.241.226.99</t>
  </si>
  <si>
    <t>GASTOS DIVERSOS.PROM. DO EMPREGO</t>
  </si>
  <si>
    <t>P.241.227.99</t>
  </si>
  <si>
    <t>OUTROS TRABA REALIZ ACTIVIDADE DE PROM. DO EMPREGO</t>
  </si>
  <si>
    <t>P.241.231.20</t>
  </si>
  <si>
    <t>DEL PERSONAL NO DIRECTIVO</t>
  </si>
  <si>
    <t>3</t>
  </si>
  <si>
    <t>277.99</t>
  </si>
  <si>
    <t>P.311.277.99</t>
  </si>
  <si>
    <t xml:space="preserve">OUTROS TRABALLOS REALIZADOS POR OUTRAS EMPRESAS </t>
  </si>
  <si>
    <t xml:space="preserve">DESRATIZACION, DESINFECCION </t>
  </si>
  <si>
    <t>461.00</t>
  </si>
  <si>
    <t>P.311.461.00</t>
  </si>
  <si>
    <t>TRANSFERENCIAS CORRENTES A DIPUTACIÓNS</t>
  </si>
  <si>
    <t>CONVENIO RECOLLIDA ANIMAIS DIPUTACIÓN</t>
  </si>
  <si>
    <t>P.312.212.00</t>
  </si>
  <si>
    <t>REP.MANTE. E CONSERV. CENTRO DE SAÚDE</t>
  </si>
  <si>
    <t>P.312.221.00</t>
  </si>
  <si>
    <t>ENERXIA ELECTRICA CENTRO SAUDE</t>
  </si>
  <si>
    <t>221.02</t>
  </si>
  <si>
    <t>P.312.221.02</t>
  </si>
  <si>
    <t>SUMINISTRO GAS CENTRO SAUDE</t>
  </si>
  <si>
    <t>120.05</t>
  </si>
  <si>
    <t>P.323.120.05</t>
  </si>
  <si>
    <t>SUELDO GRUPO E ENSINO</t>
  </si>
  <si>
    <t>P.323.120.06</t>
  </si>
  <si>
    <t>TRIENIOS ENSINO</t>
  </si>
  <si>
    <t>P.323.121.00</t>
  </si>
  <si>
    <t>COMPLEMENTO DESTINO ENSINO</t>
  </si>
  <si>
    <t>P.323.121.01</t>
  </si>
  <si>
    <t>COMPLEMENTO ESPECIFICO ENSINO</t>
  </si>
  <si>
    <t>9.323.160.00</t>
  </si>
  <si>
    <t>SEGURIDADE SOCIAL ENSINO</t>
  </si>
  <si>
    <t>P.323.212.00</t>
  </si>
  <si>
    <t>REP.MANT E CONSERVA DE EDIFICOS E OUTRAS CONSTR.</t>
  </si>
  <si>
    <t>P.323.213.00</t>
  </si>
  <si>
    <t>REP.MANT.E CONSERV.MAQ.INST. E FERRAMENTAS</t>
  </si>
  <si>
    <t>P.323.221.00</t>
  </si>
  <si>
    <t>SUMINISTRO DE ENERXIA ELECTRICA</t>
  </si>
  <si>
    <t>AREA DE GASTO 3</t>
  </si>
  <si>
    <t>P.323.226.99</t>
  </si>
  <si>
    <t xml:space="preserve"> OUTROS GASTOS DIVERSOS </t>
  </si>
  <si>
    <t>489.00</t>
  </si>
  <si>
    <t>P.323.489.00</t>
  </si>
  <si>
    <t>OUTRAS TRANSF. CORR. CENTROS EDUCATIVOS</t>
  </si>
  <si>
    <t>MARITA</t>
  </si>
  <si>
    <t>CPI AURELIO MARCELINO REY GARCÍA</t>
  </si>
  <si>
    <t>P.334.130.00</t>
  </si>
  <si>
    <t>RETRIBUCIÓNS PERSOAL LAB. ADMÓN XERAL DE CULTURA</t>
  </si>
  <si>
    <t>P.334.131.00</t>
  </si>
  <si>
    <t>AUXILIAR CULTURA</t>
  </si>
  <si>
    <t>P.334.160.00</t>
  </si>
  <si>
    <t>S.SOCIAL PERSOAL ADMÓN XERAL DE CULTURA</t>
  </si>
  <si>
    <t>P.334.212.00</t>
  </si>
  <si>
    <t>MTO EDIFICOS E OUTRAS CONTRUCCIONS CULTURAIS</t>
  </si>
  <si>
    <t>P.334.213.00</t>
  </si>
  <si>
    <t>MTO ASCENSORES (KONE ELEVADORES SA)</t>
  </si>
  <si>
    <t>P.334.221.00</t>
  </si>
  <si>
    <t>SUMINISTRO DE ENERXIA ELECTRICA CENTRO PATELAS</t>
  </si>
  <si>
    <t>P.334.221.03</t>
  </si>
  <si>
    <t>SUMINISTRO DE COMBUSTIBLES E CARBURANTES CENTRO PATELAS</t>
  </si>
  <si>
    <t>226.01</t>
  </si>
  <si>
    <t>P.334.226.01</t>
  </si>
  <si>
    <t>ATENCIÓNS PROTOCOLARIAS E REPRESENTATIVAS</t>
  </si>
  <si>
    <t>226.02</t>
  </si>
  <si>
    <t>P.334.226.02</t>
  </si>
  <si>
    <t>GASTOS PUBLICIDADE E PROPAGANDA.PROMCIÓN CULTURAL</t>
  </si>
  <si>
    <t>P.334.226.99</t>
  </si>
  <si>
    <t>SGAE</t>
  </si>
  <si>
    <t>INFOCUNTIS PROMETEO</t>
  </si>
  <si>
    <t>P.334.227.01</t>
  </si>
  <si>
    <t>SEGURIDADE (BOEL)</t>
  </si>
  <si>
    <t>227.10</t>
  </si>
  <si>
    <t>P.334.227.10</t>
  </si>
  <si>
    <t>ESCOLA DE IDIOMAS PROM. E DIFU. CULTURA</t>
  </si>
  <si>
    <t>ESCOLA DE IDIOMAS</t>
  </si>
  <si>
    <t>227.11</t>
  </si>
  <si>
    <t>P.334.227.11</t>
  </si>
  <si>
    <t>ESCOLAS MUSICAIS PROM. E DIFU. CULTURA  (contrato e. música)</t>
  </si>
  <si>
    <t>P.334.227.99</t>
  </si>
  <si>
    <t xml:space="preserve">TRABALLOS REAL. X OUTRAS EMP. PROM. E DIFU. CULTURA </t>
  </si>
  <si>
    <t>229.09</t>
  </si>
  <si>
    <t>P 334.226.09</t>
  </si>
  <si>
    <t>ACTIVIDADES CULTURALES Y DEPORTIVAS</t>
  </si>
  <si>
    <t>ENTROIDO</t>
  </si>
  <si>
    <t>FESTA DAS LETRAS</t>
  </si>
  <si>
    <t>MAGOSTO</t>
  </si>
  <si>
    <t>NADAL</t>
  </si>
  <si>
    <t>CABALGATA REIS</t>
  </si>
  <si>
    <t>CUNTIS XOVE</t>
  </si>
  <si>
    <t>ACTIVERÁN</t>
  </si>
  <si>
    <t>MES DA MEMORIA Hº</t>
  </si>
  <si>
    <t>TALLER ARTE</t>
  </si>
  <si>
    <t>481.00</t>
  </si>
  <si>
    <t>P.334.481.00</t>
  </si>
  <si>
    <t>PREMIOS, BECAS E PENS. CULTURA</t>
  </si>
  <si>
    <t>PREMIO OLIMPIO ARCA</t>
  </si>
  <si>
    <t>PREMIO CERTAMAEN DE PINTURA</t>
  </si>
  <si>
    <t>PREMIOS ENTROIDO</t>
  </si>
  <si>
    <t>P.334.489.00</t>
  </si>
  <si>
    <t>OUTRAS TRANSF. CORR. ENT. SEN AN. LUCRO CULTURA</t>
  </si>
  <si>
    <t>ASOCIACIÓN ESCOLA ARTÍSTICA DE CUNTIS</t>
  </si>
  <si>
    <t>AGRUPACIÓN MUNICIPAL DE BAILE E MÚSICA TRADICIONAL DE CUNTIS</t>
  </si>
  <si>
    <t>ASOCIACIÓN HAI QUE ROELO</t>
  </si>
  <si>
    <t>ASOCIACIÓN FESTIVAL A REVOLTA DO UMIA</t>
  </si>
  <si>
    <t>ASOCIACIÓN RIO GALLO</t>
  </si>
  <si>
    <t>P.336.210.00</t>
  </si>
  <si>
    <t>CONSERVACIÓN E MANTEMENTO DO PATRIMONIO ETNOGRÁFICO</t>
  </si>
  <si>
    <t>P.336.489.00</t>
  </si>
  <si>
    <t>FUNDACIÓN TERRA TERMARUM CASTROLANDÍN</t>
  </si>
  <si>
    <t>208.00</t>
  </si>
  <si>
    <t>P.338.208.00</t>
  </si>
  <si>
    <t>ALUGER DE OUTRO INMOB. MAT. FESTAS POPULARES E FESTEXOS</t>
  </si>
  <si>
    <t>PLATAFORMA ESCENARIO…</t>
  </si>
  <si>
    <t xml:space="preserve">VALLAS </t>
  </si>
  <si>
    <t xml:space="preserve">BAÑOS </t>
  </si>
  <si>
    <t>P.338.226.01</t>
  </si>
  <si>
    <t>ATENCIONS PROTOCOL</t>
  </si>
  <si>
    <t>P.338.226.02</t>
  </si>
  <si>
    <t>PUBLICIDADE E PROPAGANDA.FESTAS POPULARES E FESTEXOS</t>
  </si>
  <si>
    <t>226.10</t>
  </si>
  <si>
    <t>P.338.226.10</t>
  </si>
  <si>
    <t>GASTOS DIVERSOS FESTA DO LACÓN</t>
  </si>
  <si>
    <t>226.11</t>
  </si>
  <si>
    <t>P.338.226.11</t>
  </si>
  <si>
    <t>GASTOS DIVERSOS F. Hº DO DEZAOITO</t>
  </si>
  <si>
    <t>P.338.226.99</t>
  </si>
  <si>
    <t xml:space="preserve"> FESTAS POPULARES E FESTEXOS</t>
  </si>
  <si>
    <t>P.338.227.99</t>
  </si>
  <si>
    <t>OTROS TRAB. REALIZA X OUTRAS EMP. MAT. FESTAS POPULARES E FESTEXOS</t>
  </si>
  <si>
    <t>P.341.212.00</t>
  </si>
  <si>
    <t>EDIFICIOS E OUTRAS CONSTRUCCIÓNS FOMENTO DO DEPORTE</t>
  </si>
  <si>
    <t>P.341.221.02</t>
  </si>
  <si>
    <t>SUMIINISTRO GAS FOMENTO DO DEPORTE</t>
  </si>
  <si>
    <t>P.341.223.00</t>
  </si>
  <si>
    <t>GASTOS TRANSPORTES. PROM. E FOMENTO DO DEPORTE</t>
  </si>
  <si>
    <t>P.341.226.02</t>
  </si>
  <si>
    <t>PUBLICIDADE E PROPAGANDA. PROM. E FOM. DO DEPORTE</t>
  </si>
  <si>
    <t>P.341.226.99</t>
  </si>
  <si>
    <t>OUTROS GASTOS DIVERSOS. PROM. E FOMENTO DO DEPORTE</t>
  </si>
  <si>
    <t xml:space="preserve">TROFEOS </t>
  </si>
  <si>
    <t xml:space="preserve">AMBULANCIA </t>
  </si>
  <si>
    <t>ILUMINACION E OUTROS</t>
  </si>
  <si>
    <t>P.341.489.00</t>
  </si>
  <si>
    <t>OUTRAS TRANSF. ENT. SEN ANIM. LUCRO DEPORTIVAS. PROM. E FOM DO DEP.</t>
  </si>
  <si>
    <t>CLUB CUNTIS VETERANOS</t>
  </si>
  <si>
    <t>CUNTIS FUTSAL</t>
  </si>
  <si>
    <t>CLUB DE MONTAÑA XESTEIRAS</t>
  </si>
  <si>
    <t>ATLETICO DE CUNTIS CF</t>
  </si>
  <si>
    <t>CLUB DE ATLETISMO DE CUNTIS</t>
  </si>
  <si>
    <t>CLUB BALONCESTO DE CUNTIS</t>
  </si>
  <si>
    <t>ESCUDERÍA DE CUNTIS</t>
  </si>
  <si>
    <t>P.342.212.00</t>
  </si>
  <si>
    <t>EDIFICIOS Y OTRAS CONSTRUCCIONES</t>
  </si>
  <si>
    <t>MTO CALDEIRAS</t>
  </si>
  <si>
    <t>P.342.220.01</t>
  </si>
  <si>
    <t>ENERXÍA ELÉCTRICA</t>
  </si>
  <si>
    <t>P.342.221.02</t>
  </si>
  <si>
    <t xml:space="preserve">SUMIINISTRO GAS </t>
  </si>
  <si>
    <t>226.09</t>
  </si>
  <si>
    <t>P.342.226.09</t>
  </si>
  <si>
    <t>ACTIVIDADES DEPORTIVAS</t>
  </si>
  <si>
    <t>P.342.226.99</t>
  </si>
  <si>
    <t>P.342.227.99</t>
  </si>
  <si>
    <t>OUTROS TRAB REA. X OUTRAS EMP. INSTALAC. DEPORTIVAS</t>
  </si>
  <si>
    <t>SEGURIDAD</t>
  </si>
  <si>
    <t>TRABAJOS LIMPIEZA SYMATEC</t>
  </si>
  <si>
    <t>PISCINA VERÁN</t>
  </si>
  <si>
    <t>P.3321.131.00</t>
  </si>
  <si>
    <t>AUX.BIBLIOTECA</t>
  </si>
  <si>
    <t>P.3321.160.00</t>
  </si>
  <si>
    <t>AUX.BIBLIOTECA ( SEGURIDADE SOCIAL )</t>
  </si>
  <si>
    <t>P.3321.212.00</t>
  </si>
  <si>
    <t>REP.MANTEM EDIFICIOS PROM. E DIFU. CULTURA.BIBLIOTECA</t>
  </si>
  <si>
    <t>P.3321.220.00</t>
  </si>
  <si>
    <t>GASTOS MAT. OFICINA .BIBLIOTECA</t>
  </si>
  <si>
    <t>220.01</t>
  </si>
  <si>
    <t>P.3321.220.01</t>
  </si>
  <si>
    <t>GASTOS EN PRENSA, REVISTAS… BIBLIOTECA</t>
  </si>
  <si>
    <t>SUBSCRIPCION REVISTAS</t>
  </si>
  <si>
    <t>SUBSCRIPCION PERIODICOS</t>
  </si>
  <si>
    <t>220.02</t>
  </si>
  <si>
    <t>P.3321.220.02</t>
  </si>
  <si>
    <t>GASTOS MAT. INFORMÁTICO .BIBLIOTECA</t>
  </si>
  <si>
    <t>P.3321.221.00</t>
  </si>
  <si>
    <t>ENERXÍA ELÉCTRICA. BIBLIOTECA</t>
  </si>
  <si>
    <t>COMBUSTIBLES E CARBURANTES</t>
  </si>
  <si>
    <t>P.3321.221.09</t>
  </si>
  <si>
    <t>P.3321.226.99</t>
  </si>
  <si>
    <t>OUTROS GASTOS VARIOS. BIBLIOTECA</t>
  </si>
  <si>
    <t>P.3321.227.99</t>
  </si>
  <si>
    <t>OUTROS TRABA. REALIZADOS X OUTRAS EMP. BIBLIOTECA</t>
  </si>
  <si>
    <t>P.430.220.01</t>
  </si>
  <si>
    <t>PRENSA, REVISTAS, LIBROS Y OTRAS PUBLICACIONES PROMOCIÓN COMERCIO</t>
  </si>
  <si>
    <t>PUBLICIDADE</t>
  </si>
  <si>
    <t>TICKES</t>
  </si>
  <si>
    <t>479.00</t>
  </si>
  <si>
    <t>P.430.479.00</t>
  </si>
  <si>
    <t>SUBVENCIÓN ASOCIACIÓN COMERCIANTES CUNTIS</t>
  </si>
  <si>
    <t>P.431.481.00</t>
  </si>
  <si>
    <t>TRANS.CORRENTES OUTRAS ENTIDADES NON LUCRATIVAS</t>
  </si>
  <si>
    <t>P.432.226.02</t>
  </si>
  <si>
    <t>PUBLICIDADE TURISMO</t>
  </si>
  <si>
    <t>AREA DE GASTO 4</t>
  </si>
  <si>
    <t>P.432.226.99</t>
  </si>
  <si>
    <t xml:space="preserve">OUTROS GASTOS DIVERSOS. PROM TURÍSTICA </t>
  </si>
  <si>
    <t>P.432.227.99</t>
  </si>
  <si>
    <t xml:space="preserve">OUTROS TRAB REA. X OUTRAS EMP. PROM TURÍSTICA </t>
  </si>
  <si>
    <t>P.437.479.00</t>
  </si>
  <si>
    <t>CONVOCATORIA SUBVENCIÓNS PARA PALIAR CRISE COVID 19</t>
  </si>
  <si>
    <t>0.00</t>
  </si>
  <si>
    <t>120.01</t>
  </si>
  <si>
    <t>P.450.121.01</t>
  </si>
  <si>
    <t>COMPLEMENTO ESPECÍFICO</t>
  </si>
  <si>
    <t>P.450.120.04</t>
  </si>
  <si>
    <t>RETRIBUCIONES BÁSICAS FUNCIONARIOS GRUPO C2</t>
  </si>
  <si>
    <t>P.450.120.05</t>
  </si>
  <si>
    <t>RETRIBUCIONES BÁSICAS FUNCIONARIOS GRUPO AP</t>
  </si>
  <si>
    <t>P.450.120.06</t>
  </si>
  <si>
    <t>TRIENIOS FUNCIONARIOS</t>
  </si>
  <si>
    <t>P.450.121.00</t>
  </si>
  <si>
    <t>COMPLENTO DE DESTINO</t>
  </si>
  <si>
    <t>P.450.130.00</t>
  </si>
  <si>
    <t>PERSOAL LABORAL FIXO OBRAS</t>
  </si>
  <si>
    <t xml:space="preserve">  </t>
  </si>
  <si>
    <t>P.450.131.00</t>
  </si>
  <si>
    <t>PERSOAL LABORAL TEMPORAL OBRAS</t>
  </si>
  <si>
    <t>P.450.150.00</t>
  </si>
  <si>
    <t xml:space="preserve">PRODUCTIVIDADE P FUNCIONARIO </t>
  </si>
  <si>
    <t>P.450.160.00</t>
  </si>
  <si>
    <t xml:space="preserve">SEGURIDAD SOCIAL </t>
  </si>
  <si>
    <t>P.450.203.00</t>
  </si>
  <si>
    <t>ALUGUER MAQUINARIA ADM XERAL INFRAESTRUCTURAS</t>
  </si>
  <si>
    <t>P.450.210.00</t>
  </si>
  <si>
    <t xml:space="preserve">REPARACIÓN E MANTEMENTO </t>
  </si>
  <si>
    <t>P.450.213.00</t>
  </si>
  <si>
    <t>REP.MANTE. E CONSERV.MAQ.INST. E UTILLAXE INFRAESTRUCTURAS</t>
  </si>
  <si>
    <t>P.450.214.00</t>
  </si>
  <si>
    <t>REP.MANTE. E CONSERV ELEMENTOS TRANSPORTE INFRAESTRUCTURAS</t>
  </si>
  <si>
    <t>P.450.221.03</t>
  </si>
  <si>
    <t>COMBUSTIBLES Y CARBURANTES CAMIÑOS</t>
  </si>
  <si>
    <t>P,450.221.04</t>
  </si>
  <si>
    <t>VESTUARIO INFRAESTRUCTURAS</t>
  </si>
  <si>
    <t>P.450.224.00</t>
  </si>
  <si>
    <t>SEGUROS INFRAESTRUCTURAS</t>
  </si>
  <si>
    <t>SEGURO PLA JCB</t>
  </si>
  <si>
    <t>SEGURO CAMIÓN PO-6290-BB</t>
  </si>
  <si>
    <t>SEGURO CAMIÓN PO-3198-AU</t>
  </si>
  <si>
    <t>SEGURO CAMIÓN NISSAN VANETE PO-2434-AF</t>
  </si>
  <si>
    <t>SEGURO TODOTERRENO NISSAN PATROL C-9871-AV</t>
  </si>
  <si>
    <t>SEGURO CAMIÓN 3894-GSY</t>
  </si>
  <si>
    <t>SEGURO PEUGEOT PARTNER 4665-HBB</t>
  </si>
  <si>
    <t>SEGURO MERCEDES VITO 6959-HSF</t>
  </si>
  <si>
    <t>P.454.227.06</t>
  </si>
  <si>
    <t xml:space="preserve"> ESTUDIOS E PROXECTOS TECNICOS ADM. XERAL INFRAESTRUCTURAS</t>
  </si>
  <si>
    <t>P.450.150.01</t>
  </si>
  <si>
    <t>PRODUCTIVIDADE PERSOAL LABORAL OBRAS</t>
  </si>
  <si>
    <t>P.454.203.00</t>
  </si>
  <si>
    <t>ALUGUER MAQUINARIA CAMIÑOS</t>
  </si>
  <si>
    <t>P.454.210.00</t>
  </si>
  <si>
    <t>REPARACIÓN E MANTEMENTO  CAMIÑOS</t>
  </si>
  <si>
    <t>P.454.224.00</t>
  </si>
  <si>
    <t>PRIMAS SEGUROS CAMIÑOS VECI</t>
  </si>
  <si>
    <t>SEGURO TRACTOR+RESPONSABILIDADE CIVIL 0371BDS</t>
  </si>
  <si>
    <t>SEGURO TRACTOR+RESPONSABILIDADE CIVIL E-0315-BGZ</t>
  </si>
  <si>
    <t>SEGURO DESBROZADORA</t>
  </si>
  <si>
    <t xml:space="preserve"> ESTUDIOS E PROXECTOS TECNICOS CAMIÑOS</t>
  </si>
  <si>
    <t>REDACCIÓN PROXECTOS</t>
  </si>
  <si>
    <t>P.454.227.99</t>
  </si>
  <si>
    <t>OUTROS TRAB REA. X OUTRAS EMP. CAMIÑOS</t>
  </si>
  <si>
    <t>P.491.121.00</t>
  </si>
  <si>
    <t>COMPLEMENTO DE DESTINO</t>
  </si>
  <si>
    <t>P.491.121.01</t>
  </si>
  <si>
    <t>COMPLEMENTO DE ESPECÍFICO</t>
  </si>
  <si>
    <t>P.491.120.03</t>
  </si>
  <si>
    <t>RETRIBUCIÓNS BÁSICAS FUNCIONARIOS GRUPO C1</t>
  </si>
  <si>
    <t>P.491.120.06</t>
  </si>
  <si>
    <t>P.491.160.00</t>
  </si>
  <si>
    <t>SEGURIDAD SOCIAL</t>
  </si>
  <si>
    <t>9</t>
  </si>
  <si>
    <t>100.00</t>
  </si>
  <si>
    <t>P.912.100.00</t>
  </si>
  <si>
    <t>RERIBUCIÓNS  ALCALDE</t>
  </si>
  <si>
    <t>P.912.160.00</t>
  </si>
  <si>
    <t>SEGURIDADE SOCIAL ORGANOS DE GOBERNO</t>
  </si>
  <si>
    <t>P.912.226.01</t>
  </si>
  <si>
    <t>231.00</t>
  </si>
  <si>
    <t>P.912.231.00</t>
  </si>
  <si>
    <t>LOCOMOCION</t>
  </si>
  <si>
    <t>AREA DE GASTO 9</t>
  </si>
  <si>
    <t>233.00</t>
  </si>
  <si>
    <t>P.912.233.00</t>
  </si>
  <si>
    <t>CARGOS ELECTIVOS</t>
  </si>
  <si>
    <t>ASISTENCIAS A SESIÓNS</t>
  </si>
  <si>
    <t>P.912.489.00</t>
  </si>
  <si>
    <t>TRANSF. CORRENTES OUTRAS ENTIDADES NON LUCRAT.</t>
  </si>
  <si>
    <t>FEGAMP</t>
  </si>
  <si>
    <t>FEMP CUOTA ANUAL</t>
  </si>
  <si>
    <t>FEMP BIODIVERSIDADE</t>
  </si>
  <si>
    <t xml:space="preserve">FEMP ASOCIADO VILAS TERMAIS </t>
  </si>
  <si>
    <t>FEMP RED CIUDADES SALUDABLES</t>
  </si>
  <si>
    <t>GDR SALNES -ULLA</t>
  </si>
  <si>
    <t>P.920.120.00</t>
  </si>
  <si>
    <t>RETRIBUCIÓNS BÁSICAS FUNCIONARIOS GRUPO A1</t>
  </si>
  <si>
    <t>P.920.120.03</t>
  </si>
  <si>
    <t>P.920.120.05</t>
  </si>
  <si>
    <t>RETRIBUCIÓNS BÁSICAS FUNCIONARIOS GRUPO AP</t>
  </si>
  <si>
    <t>P.920.120.06</t>
  </si>
  <si>
    <t>P.920.121.00</t>
  </si>
  <si>
    <t>P.920.121.01</t>
  </si>
  <si>
    <t>P.920.150.00</t>
  </si>
  <si>
    <t>PRODUCTIVIDADE FUNCIONARIOS</t>
  </si>
  <si>
    <t>P.920.160.00</t>
  </si>
  <si>
    <t>SEGURIDADE SOCIAL PERSONAL FUNCIONARIO</t>
  </si>
  <si>
    <t>P.920.205.00</t>
  </si>
  <si>
    <t>ALUGER DE MOBILIARIO E ENSERES</t>
  </si>
  <si>
    <t>Contrato Canon España SA (fixo 564,47*12+variable 800*12)</t>
  </si>
  <si>
    <t>206.00</t>
  </si>
  <si>
    <t>P.920.206.00</t>
  </si>
  <si>
    <t>Equipos procesos información (renting ordenadores)</t>
  </si>
  <si>
    <t>P.920.212.00</t>
  </si>
  <si>
    <t>REPAR. , MANT. E CONSERV DE EDIFICIOS E OUTRAS CONSTRUCCIÓNS</t>
  </si>
  <si>
    <t>MTO CALDEIRAS CONCELLO</t>
  </si>
  <si>
    <t>OUTROS</t>
  </si>
  <si>
    <t>P.920.215.00</t>
  </si>
  <si>
    <t>REPAR. , MANT. E CONSERV mobiliario</t>
  </si>
  <si>
    <t>216.00</t>
  </si>
  <si>
    <t>P.920.216.00</t>
  </si>
  <si>
    <t>REPAR. , MANT. E CONSERV DE EQUIP. PROC.DE INFORM.</t>
  </si>
  <si>
    <t>Sistemas operativos e licenzas</t>
  </si>
  <si>
    <t>Almacenamiento VMs datos y aplicaciones</t>
  </si>
  <si>
    <t>Almacenamiento sistema</t>
  </si>
  <si>
    <t>Modulo Ram</t>
  </si>
  <si>
    <t>Fuentes de Alimentación</t>
  </si>
  <si>
    <t>Rack 19</t>
  </si>
  <si>
    <t>instalaciones y puestas en marcha</t>
  </si>
  <si>
    <t>varios</t>
  </si>
  <si>
    <t>MANTEMENTO ORDENADORES (Juan Carlos Malvar 363*12)</t>
  </si>
  <si>
    <t>P.920.220.00</t>
  </si>
  <si>
    <t>MAT.OFICINA ORDINARIO NON INVENTARIABLE</t>
  </si>
  <si>
    <t xml:space="preserve">PAPEL DIN A-4 </t>
  </si>
  <si>
    <t xml:space="preserve">MAT.OFICINA </t>
  </si>
  <si>
    <t>CARTAS, SOBRES…</t>
  </si>
  <si>
    <t>P.920.220.01</t>
  </si>
  <si>
    <t>MAT.OFICINA PRENSA, REVISTAS E OUTRAS PUBLICACIÓNS</t>
  </si>
  <si>
    <t>PERIODICOS</t>
  </si>
  <si>
    <t>OUTRAS EDITORIAIS</t>
  </si>
  <si>
    <t>EL CONSULTOR</t>
  </si>
  <si>
    <t>FRANCIS LEFEBVRE</t>
  </si>
  <si>
    <t>ADQUISICIÓN DE LIBROS</t>
  </si>
  <si>
    <t>P.920.220.02</t>
  </si>
  <si>
    <t>MAT.INFORMÁTICO NON INVENTARIABLE</t>
  </si>
  <si>
    <t>CARTUCHOS IMPRESORAS</t>
  </si>
  <si>
    <t>OUTROS ( CDS, DVS....)</t>
  </si>
  <si>
    <t>P.920.221.00</t>
  </si>
  <si>
    <t>SUMINISTRO GAS (Casa do médico)</t>
  </si>
  <si>
    <t>P.920.221.03</t>
  </si>
  <si>
    <t>SUMINISTRO DE COMBUSTIBLES E CARBURANTES (pelets concello)</t>
  </si>
  <si>
    <t>P.920.221.99</t>
  </si>
  <si>
    <t xml:space="preserve">OUTROS SUMINISTROS </t>
  </si>
  <si>
    <t>AUGA OFICINAS</t>
  </si>
  <si>
    <t>222.00</t>
  </si>
  <si>
    <t>P.920.222.00</t>
  </si>
  <si>
    <t>SERVICIOS DE TELECOMUNICACIÓNS</t>
  </si>
  <si>
    <t>ORANGE</t>
  </si>
  <si>
    <t>TELEFONICA MÓVILES</t>
  </si>
  <si>
    <t>TELEFONICA ESPAÑA</t>
  </si>
  <si>
    <t>R CABLE</t>
  </si>
  <si>
    <t>222.01</t>
  </si>
  <si>
    <t>P.920.222.01</t>
  </si>
  <si>
    <t>COMUNICACIÓNS POSTAIS</t>
  </si>
  <si>
    <t>P.920.223.00</t>
  </si>
  <si>
    <t xml:space="preserve">TRANSPORTES </t>
  </si>
  <si>
    <t>P.920.224.00</t>
  </si>
  <si>
    <t>SEGURO INMUEBLES (MAPFRE)</t>
  </si>
  <si>
    <t>SEGURO RESPONSABILIDADE CIVIL (MAPFRE)</t>
  </si>
  <si>
    <t xml:space="preserve">OUTROS </t>
  </si>
  <si>
    <t>225.00</t>
  </si>
  <si>
    <t>P.920.225.00</t>
  </si>
  <si>
    <t>TRIBUTOS ESTATALES</t>
  </si>
  <si>
    <t>225.01</t>
  </si>
  <si>
    <t>P.920.225.01</t>
  </si>
  <si>
    <t>TRIBUTOS CCAA</t>
  </si>
  <si>
    <t>P.920.226.02</t>
  </si>
  <si>
    <t>GASTOS EN PUBLICIDADE DO CONCELLO DE CUNTIS</t>
  </si>
  <si>
    <t>Campaña de promoción do Concello de Cuntis</t>
  </si>
  <si>
    <t>Reportaxes en medios sobre o Concello de Cuntis</t>
  </si>
  <si>
    <t>Outros gastos en comunicación e publicidade institucional</t>
  </si>
  <si>
    <t>226.03</t>
  </si>
  <si>
    <t>P.920.226.03</t>
  </si>
  <si>
    <t>PUBLICACIÓN EN DIARIOS OFICIAIS</t>
  </si>
  <si>
    <t>BOP, DOGA, DOUE</t>
  </si>
  <si>
    <t>226.04</t>
  </si>
  <si>
    <t>P.920.226.04</t>
  </si>
  <si>
    <t>GASTOS XURÍDICOS</t>
  </si>
  <si>
    <t>OUTROS (REXISTRO DA PROPIEDADE......)</t>
  </si>
  <si>
    <t>P.920.226.99</t>
  </si>
  <si>
    <t>GASTOS DIVERSOS</t>
  </si>
  <si>
    <t>EVELB TECNICAS Y SISTEMAS  (HOSTING Y PAGINA WEB MTO ANUAL )</t>
  </si>
  <si>
    <t>P.920.227.00</t>
  </si>
  <si>
    <t>TRAB.REAL. X OUTRAS. EMP. LIMPEZA E ASEO</t>
  </si>
  <si>
    <t>LIMPEZA EDIFICIOS VARIOS SYMATEC (5444,4*12)</t>
  </si>
  <si>
    <t>P.920.227.06</t>
  </si>
  <si>
    <t>ESTUDIOS E TRABALLOS TÉCNICOS</t>
  </si>
  <si>
    <t>PREVENCIÓN RIESGOS LABORALES</t>
  </si>
  <si>
    <t>VIGILANCIA SALUD</t>
  </si>
  <si>
    <t>P.920.227.99</t>
  </si>
  <si>
    <t xml:space="preserve"> OUTROSTRAB.REAL. X OUTRAS EMPRESAS</t>
  </si>
  <si>
    <t>MANUEL FDEZ CASAL ( SERVIZO LABORAL 356*12)</t>
  </si>
  <si>
    <t>Mto Padrón (Ayto soluciones informaticas SLU)</t>
  </si>
  <si>
    <t>P.920.230.20</t>
  </si>
  <si>
    <t>DIETAS DO PERSOAL NON DIRECTIVO</t>
  </si>
  <si>
    <t>P.920.231.20</t>
  </si>
  <si>
    <t>LOCOMOCIÓNS DO PERSOAL NON DIRECTIVO</t>
  </si>
  <si>
    <t>P.920.233.00</t>
  </si>
  <si>
    <t>OTRAS INDEMNIZACIONES</t>
  </si>
  <si>
    <t>P.920.481.00</t>
  </si>
  <si>
    <t>P.931.120.00</t>
  </si>
  <si>
    <t>SUELDOS GRUPO A1. POLITICA ECONOMICA E FISCAL</t>
  </si>
  <si>
    <t>P.931.120.01</t>
  </si>
  <si>
    <t xml:space="preserve">SUELDOS GRUPO A2 POLITICA ECONOMICA E FISCAL </t>
  </si>
  <si>
    <t>P.931.120.03</t>
  </si>
  <si>
    <t>SUELDO GRUPO C1 Alejandro Juanatey</t>
  </si>
  <si>
    <t>P.931.120.06</t>
  </si>
  <si>
    <t>TRIENIOS. POLITICA ECONOMICA E FISCAL</t>
  </si>
  <si>
    <t>P.931.121.00</t>
  </si>
  <si>
    <t>COMPLEMENTO DE DESTINO. POLITICA ECONÓMICA E FISCAL</t>
  </si>
  <si>
    <t>P.931.121.01</t>
  </si>
  <si>
    <t>COMPLEMENTO ESPECÍFICO. POLITICA ECONÓMICA E FISCAL</t>
  </si>
  <si>
    <t>P.931.131.00</t>
  </si>
  <si>
    <t>PERSOAL LABORAL TEMPORAL INTERVENCIÓN</t>
  </si>
  <si>
    <t>P.931.150.00</t>
  </si>
  <si>
    <t>PRODUT FUNCIONARIOS ADMINISTRACIÓN FINANCEIRA</t>
  </si>
  <si>
    <t>151.00</t>
  </si>
  <si>
    <t>P.931.150.01</t>
  </si>
  <si>
    <t>PRODUT P. LABORAL ADMINISTRACIÓN FINANCEIRA</t>
  </si>
  <si>
    <t>P.931.160.00</t>
  </si>
  <si>
    <t>S.SOCIAL FUNCIONARIOS ADMON.FINANCIERA</t>
  </si>
  <si>
    <t>P.931.227.99</t>
  </si>
  <si>
    <t>WURTH APLICACIÓN CONTABILIDAD</t>
  </si>
  <si>
    <t>P.931.489.00</t>
  </si>
  <si>
    <t>227.08</t>
  </si>
  <si>
    <t>P.931.227.08</t>
  </si>
  <si>
    <t>GASTOS DERIVADOS DA RECAUDACIÓN DE RECURSOS</t>
  </si>
  <si>
    <t>463.00</t>
  </si>
  <si>
    <t>P.943.463.00</t>
  </si>
  <si>
    <t>TRANSFERENCIAS CORRENTES A MANCOMUNIDADES</t>
  </si>
  <si>
    <t>MANCOMUNIDADE</t>
  </si>
  <si>
    <t>CLASIFICACION ECONÓMICA ORZAMENTO 2022</t>
  </si>
  <si>
    <t>OPERACIÓNS NON FINANCEIRAS</t>
  </si>
  <si>
    <t>1) OPERACIÓNS</t>
  </si>
  <si>
    <t>CAPÍTULO-I</t>
  </si>
  <si>
    <t>CAPÍTULO-II</t>
  </si>
  <si>
    <t>CAPÍTULO-III</t>
  </si>
  <si>
    <t>CAPÍTULO-IV</t>
  </si>
  <si>
    <t>TOTAL</t>
  </si>
  <si>
    <t>1) OPERACIÓNS CAPITAL</t>
  </si>
  <si>
    <t>CAPÍTULO-VI</t>
  </si>
  <si>
    <t>CAPÍTULO-VII</t>
  </si>
  <si>
    <t>TOTAL OP. FINANCEIRAS</t>
  </si>
  <si>
    <t>OPERACIÓNS FINANCEIRAS</t>
  </si>
  <si>
    <t>CAPÍTULO-VIII</t>
  </si>
  <si>
    <t>CAPÍTULO-IX</t>
  </si>
  <si>
    <t>TOTAL OP.FINANCEIRAS</t>
  </si>
  <si>
    <t>TOTAL ORZAMENTO 2.022</t>
  </si>
  <si>
    <t>PRESTAMOS DE ENTES FUERA DEL SECTOR PUBLICO L/P</t>
  </si>
  <si>
    <t>P.913.00</t>
  </si>
  <si>
    <t>REINTEGROS DE PRESTAMOS DE FORA DO SECTOR PÚBLICO A LARGO PLAZO</t>
  </si>
  <si>
    <t>P.831.00</t>
  </si>
  <si>
    <t>TRANSF. CAP. FEADER</t>
  </si>
  <si>
    <t>P.794.00</t>
  </si>
  <si>
    <t>TRANSF.CAP.DEPUT.PROVINCIAL. INVEST. EMERXENCIA SOCIAL</t>
  </si>
  <si>
    <t>P.761.01</t>
  </si>
  <si>
    <t>TRANSF. CAP. DEPUT. PROVINCIAL. Programa ReacPon</t>
  </si>
  <si>
    <t>P.761.00</t>
  </si>
  <si>
    <t>OUTRAS TRANSF. DE CAPITAL DA CCAA</t>
  </si>
  <si>
    <t>P.750.81</t>
  </si>
  <si>
    <t>TRANSF. CAP. DE OOAA E AXENCIAS DAS CCAA SUBVENCIÓN AGADER MELLORA DE CAMIÑOS</t>
  </si>
  <si>
    <t>P.751.00</t>
  </si>
  <si>
    <t>OTRAS TRANSF. CAP. CUMPLIMENTO CONVENIOS CCAA ( ADQUISICIÓN CAMIÓN LIXO )</t>
  </si>
  <si>
    <t>P.750.60</t>
  </si>
  <si>
    <t>TRANSF. CAP. CCAA</t>
  </si>
  <si>
    <t>P.750.06</t>
  </si>
  <si>
    <t>MELLORA ENVOLVENTE TÉRMICA EDIFICO SERVICIOS SOCIAIS ( DUS 5000 IDAE )</t>
  </si>
  <si>
    <t>DOUTROS ORGANISMOS AUTÓNOMOS E AXENCIAS</t>
  </si>
  <si>
    <t>P.721.90</t>
  </si>
  <si>
    <t>TRANSF. CAP. ADM ESTADO</t>
  </si>
  <si>
    <t>P.720.00</t>
  </si>
  <si>
    <t>REPERCUSIÓN AUGA ESPINA</t>
  </si>
  <si>
    <t>CONCESIONES ADMTIVAS CON CONTRAPREST.NO PERIODICA (CEMITERIO)</t>
  </si>
  <si>
    <t>P.551.00</t>
  </si>
  <si>
    <t>CANON MONTE CAEIRO (EOLICOS)</t>
  </si>
  <si>
    <t>CONCESIONES ADMTIVAS CON CONTRAPREST.PERIODICA</t>
  </si>
  <si>
    <t>P.550.00</t>
  </si>
  <si>
    <t>ALUGER LOCAL A ELECTRICIDADE CRUCEIRO</t>
  </si>
  <si>
    <t>ARRENDAMENTOS DE FINCAS URBANAS</t>
  </si>
  <si>
    <t>P.541.00</t>
  </si>
  <si>
    <t>XUROS DE DEPÓSITOS</t>
  </si>
  <si>
    <t>P.520.00</t>
  </si>
  <si>
    <t>TRANSFERENCIAS DEL EXTERIOR.FEADER</t>
  </si>
  <si>
    <t>P.494.00</t>
  </si>
  <si>
    <t>FESTAS DE AGOSTO</t>
  </si>
  <si>
    <t>TRANSFERENCIAS CORRENTES DE EMPRESAS PRIVADAS</t>
  </si>
  <si>
    <t>P.470.00</t>
  </si>
  <si>
    <t>TRANSF DE OTRAS ENTIDADES QUE AGRUPEN MUNICIPIOS</t>
  </si>
  <si>
    <t>P.466.00</t>
  </si>
  <si>
    <t>Convenio Drogodependencia</t>
  </si>
  <si>
    <t>Convenio Servicio Atención Temperá</t>
  </si>
  <si>
    <t>Convenio Moraña ETAP</t>
  </si>
  <si>
    <t xml:space="preserve">TRANSFERENCIAS CONCELLOS </t>
  </si>
  <si>
    <t>P.462.00</t>
  </si>
  <si>
    <t>OUTRAS SUBV DE DIPUTACIÒN</t>
  </si>
  <si>
    <t>P.461.99</t>
  </si>
  <si>
    <t>TRANS.CORR.DEPUTACIÓN PROVINCIAL POS22.EMPREGO</t>
  </si>
  <si>
    <t>P461.06</t>
  </si>
  <si>
    <t>TRANSF. CORR. DEPUTACION PROVINCIAL. CUNTIS EN IGUALDADE</t>
  </si>
  <si>
    <t>P.461.05</t>
  </si>
  <si>
    <t>TRANSF.CORR.DEPUTACIÓN PROVINCIAL.( Prest.eco.necesidades básicas)</t>
  </si>
  <si>
    <t>P.461.04</t>
  </si>
  <si>
    <t>TRANSF. CORRR. DEPUTACIÓN PROVINCIAL. HABILITAS 12 E HABILITAS FOGAR V</t>
  </si>
  <si>
    <t>P.461.03</t>
  </si>
  <si>
    <t>TRANSF.CORRT.POS22.GASTO CORRENTE</t>
  </si>
  <si>
    <t>P.461.02</t>
  </si>
  <si>
    <t>TRANSF. CORRT. DEPUTACIÓN PROVINCIAL. GASTO CORRENTE</t>
  </si>
  <si>
    <t>P.461.01</t>
  </si>
  <si>
    <t>TRANSF.CORR.DEPUTACIÓN PROVINCIAL. (Educadora Familiar )</t>
  </si>
  <si>
    <t>P.461.00</t>
  </si>
  <si>
    <t>AUGAS DE GALICIA</t>
  </si>
  <si>
    <t>TRANSFERENCIAS DE SOCIEDADES MERCANTILES ENTES PB EMPRESARIALES…</t>
  </si>
  <si>
    <t>P.453.00</t>
  </si>
  <si>
    <t>CONVENIO BRIGADA EXTINCIÓN INCENDIOS</t>
  </si>
  <si>
    <t>ANTEGA</t>
  </si>
  <si>
    <t>ProgramaXunta CUNTIS EN IGUALDADE</t>
  </si>
  <si>
    <t>Programa Xunta TRATAMENTO INTEGRAL PARA VÍCTIMAS DA VIOLENCIA DE XENERO</t>
  </si>
  <si>
    <t>Pacto Estado Violencia de xénero</t>
  </si>
  <si>
    <t xml:space="preserve">CUNTILIN </t>
  </si>
  <si>
    <t>AEDL</t>
  </si>
  <si>
    <t>ORIENTADOR LABORAL</t>
  </si>
  <si>
    <t>XUZGADO DE PAZ</t>
  </si>
  <si>
    <t>OUTRAS SUBVENCIONS CORRENTES DA ADMÓN. XERAL DA C.C.A.A</t>
  </si>
  <si>
    <t>P.450.80</t>
  </si>
  <si>
    <t>AXUDA A DOMICILIO DEPENDENTES (37200H*11,00€/HORAS ESTIMADAS PRESTACIÓN 2022</t>
  </si>
  <si>
    <t>TRABALLADORA SOCIAL  (Susana)</t>
  </si>
  <si>
    <t xml:space="preserve">SUBVENCIONS CORRENTES XUNTA PLAN CONCERTADO </t>
  </si>
  <si>
    <t>P.450.60</t>
  </si>
  <si>
    <t>TRANS.CORR.CON C.C.A.A. CONV. EMPLEO E DENS.LOCAL</t>
  </si>
  <si>
    <t>P.450.50</t>
  </si>
  <si>
    <t>Fondo de Cooperación local</t>
  </si>
  <si>
    <t>PARTICIPACIÓN EN TRIBUTOS DA C.C.A.A</t>
  </si>
  <si>
    <t>P.450.00</t>
  </si>
  <si>
    <t>OTRAS TRANSFERENCIAS CORRIENTES DE LA ADMINISTRACIÓN GENERAL DEL ESTADO</t>
  </si>
  <si>
    <t>P.420.90</t>
  </si>
  <si>
    <t>PARTICIPACIÓN NOS TRIBUTOS DO ESTADO</t>
  </si>
  <si>
    <t>P.420.00</t>
  </si>
  <si>
    <t>OUTROS INGRESOS DIVERSOS</t>
  </si>
  <si>
    <t>P.399.00</t>
  </si>
  <si>
    <t xml:space="preserve">OUTROS INGRESOS DE APROVEIT. URBANISTICOS </t>
  </si>
  <si>
    <t>P.397.10</t>
  </si>
  <si>
    <t>XUROS DE DEMORA</t>
  </si>
  <si>
    <t>P.393.00</t>
  </si>
  <si>
    <t>RECARGO DE APREMIO/CONSTRINXIMENTO</t>
  </si>
  <si>
    <t>P.392.11</t>
  </si>
  <si>
    <t>RECARGO EXECUTIVO</t>
  </si>
  <si>
    <t>P.392.10</t>
  </si>
  <si>
    <t>RECARGOS POR DECLAR. EXTEMPORÁNEA SEN REQUIRIMENTO PREVIO</t>
  </si>
  <si>
    <t>P.392.00</t>
  </si>
  <si>
    <t>OUTRAS MULTAS E SANCIÓNS</t>
  </si>
  <si>
    <t>P.391.90</t>
  </si>
  <si>
    <t>MULTAS POR INFRACCIÓNS DA ORDENANZA DE CIRCULACIÓN</t>
  </si>
  <si>
    <t>P.391.20</t>
  </si>
  <si>
    <t>MULTAS POR INFRACCIÓNS TRIBUTARIAS E ANÁLOGAS</t>
  </si>
  <si>
    <t>P.391.10</t>
  </si>
  <si>
    <t>TOTAL PRESUPOSTO 2021</t>
  </si>
  <si>
    <t>MULTAS POR INFRACCIÓNS URBANÍSTICAS</t>
  </si>
  <si>
    <t>P.391.00</t>
  </si>
  <si>
    <t>OUTROS REINTEGROS DE OPERACIÓNS CORRENTES</t>
  </si>
  <si>
    <t>P.389.00</t>
  </si>
  <si>
    <t>REINTEGRO DE AVAIS</t>
  </si>
  <si>
    <t>P.380.00</t>
  </si>
  <si>
    <t>CONTRIBUCIÓNS ESPECIAIS PARA A EXECUCIÓN DE OBRAS</t>
  </si>
  <si>
    <t>P.350.00</t>
  </si>
  <si>
    <t>PRECIO PÚBLICO FESTA DO LACÓN</t>
  </si>
  <si>
    <t>P.349.00</t>
  </si>
  <si>
    <t>PRECIO PÚBLICO POLA PRESTACIÓN SERVICIOS ACTIVIDADES DEPORTIVAS (EXTRAESCOLARES)</t>
  </si>
  <si>
    <t>P.343.04</t>
  </si>
  <si>
    <t>PRECIO PÚBLICO POLA PRESTACIÓN SERVICIOS RUTAS DE SENDERISMO Y PIRAGUISMO</t>
  </si>
  <si>
    <t>P.343.03</t>
  </si>
  <si>
    <t>PRECIO PÚBLICO POLA PRESTACIÓN SERVICIOS EXCURISIÓN 3ª IDADE + VIAXE DA MOCIDADE</t>
  </si>
  <si>
    <t>P.343.02</t>
  </si>
  <si>
    <t>PRECIO PÚBLICO POLA PRESTACIÓN SERVICIOS ENCONTOS - BAILE</t>
  </si>
  <si>
    <t>P.343.01</t>
  </si>
  <si>
    <t>TOTAL OP. NON FINANCEIRAS</t>
  </si>
  <si>
    <t>PRECIO PÚBLICO POLA PRESTACION SERVICIOS DE PREVENCIÓN E INSERCIÓN</t>
  </si>
  <si>
    <t>P.343.00</t>
  </si>
  <si>
    <t>PRECIO PÚBLICO PRESTACION SV CURSOS FORMACIÓN</t>
  </si>
  <si>
    <t>P.342.03</t>
  </si>
  <si>
    <t>PRECIO PÚBLICO PRESTACION SV PINTURA</t>
  </si>
  <si>
    <t>P.342.02</t>
  </si>
  <si>
    <t>PRECIO PÚBLICO PRESTACION SV AULA IDIOMAS</t>
  </si>
  <si>
    <t>P.342.01</t>
  </si>
  <si>
    <t>PRECIO PÚBLICO PRESTACION SV ESCOLA DE MÚSICA</t>
  </si>
  <si>
    <t>P.342.00</t>
  </si>
  <si>
    <t>PREZO PÚBLICO ACTIVIDADES MAIORES</t>
  </si>
  <si>
    <t>P.341.02</t>
  </si>
  <si>
    <t>PREZO PÚBLICO ACTIVIDADES SOCIAIS</t>
  </si>
  <si>
    <t>P.341.01</t>
  </si>
  <si>
    <t>TAXA POR UTILIZACIÓN INSTALACIÓNS DEPORTIVAS</t>
  </si>
  <si>
    <t>P.339.08</t>
  </si>
  <si>
    <t>TAXA POLA OCUPACIÓN CON ANDAMIOS E GRUAS</t>
  </si>
  <si>
    <t>P.339.07</t>
  </si>
  <si>
    <t>TAXA POLA OCUPACIÓN CON GALERIAS</t>
  </si>
  <si>
    <t>P.339.06</t>
  </si>
  <si>
    <t>CAPÍTULO-V</t>
  </si>
  <si>
    <t>TAXA POLA OCUPACIÓN CAIXEIROS AUTOMÁTICOS</t>
  </si>
  <si>
    <t>P.339.05</t>
  </si>
  <si>
    <t>TAXA INSTALACIÓN CASETAS E BARRACAS</t>
  </si>
  <si>
    <t>P.339.01</t>
  </si>
  <si>
    <t>TAXA POLO SERVIZO MERCADO MUNICIPAL</t>
  </si>
  <si>
    <t>P.339.00</t>
  </si>
  <si>
    <t>COMPENSACION DE TELEFONICA ESPAÑA S.A</t>
  </si>
  <si>
    <t>P.338.00</t>
  </si>
  <si>
    <t>TAXA POLA OCUPACIÓN DO VOO</t>
  </si>
  <si>
    <t>P.337.00</t>
  </si>
  <si>
    <t>1) OPERACIÓNS CORRENTES</t>
  </si>
  <si>
    <t>TAXA POLA OCUPACIÓN VIA PB CON TERRRAZAS</t>
  </si>
  <si>
    <t>P.335.00</t>
  </si>
  <si>
    <t>TAXA POLA UTIL. PRIV. POR EMP.M EXPLOTADORAS DE SERV. DE TELECOM.</t>
  </si>
  <si>
    <t>P.333.00</t>
  </si>
  <si>
    <t>TAXA POLA UTIL. PRIV. POR EMP.M EXPLOTADORAS DE SERV. DE SUMINISTROS</t>
  </si>
  <si>
    <t>P.332.00</t>
  </si>
  <si>
    <t>TAXA POLA ENTRADA DE VEHÍCULOS</t>
  </si>
  <si>
    <t>P.331.00</t>
  </si>
  <si>
    <t xml:space="preserve">   CLASIFICACION ECONÓMICA</t>
  </si>
  <si>
    <t>TAXA AUTOTAXI</t>
  </si>
  <si>
    <t>P.329.01</t>
  </si>
  <si>
    <t>TAXA POLA PREST SERVICIOS CEMITERIO</t>
  </si>
  <si>
    <t>P.329.00</t>
  </si>
  <si>
    <t>TAXA POR EXPEDICIÓN DE DOCUMENTOS ADMINISTRATIVOS</t>
  </si>
  <si>
    <t>P.325.00</t>
  </si>
  <si>
    <t>TAXA POR LICENCIAS DE APERTURA ESTABLECEMENTO</t>
  </si>
  <si>
    <t>P.323.00</t>
  </si>
  <si>
    <t>TAXA POR LICENCIAS DE PRIMEIRA OCUPACIÓN</t>
  </si>
  <si>
    <t>P.322.00</t>
  </si>
  <si>
    <t>TAXA POR LICENCIAS URBANISTICAS</t>
  </si>
  <si>
    <t>P.321.00</t>
  </si>
  <si>
    <t>TAXA POLA DE UTILIZACIÓN DE PISCINAS E DEMÁIS INSTALACIÓNS DEPORTIVAS</t>
  </si>
  <si>
    <t>P.313.00</t>
  </si>
  <si>
    <t>TAXA POLO SERVICIO ESCOLA INFANTIL MUNICIPAL</t>
  </si>
  <si>
    <t>P.312.00</t>
  </si>
  <si>
    <t>TAXA POLO SERVICIO DE AXUDA A NO FOGAR DEPENDENTES</t>
  </si>
  <si>
    <t>P.311.02</t>
  </si>
  <si>
    <t>TAXA POLO SERVICIO DE AXUDA NO FOGAR E OUTRAS PRESTACIONS SOCIAIS</t>
  </si>
  <si>
    <t>P.311.01</t>
  </si>
  <si>
    <t>OUTRAS TAXAS PRESTACIÓN SERVICIOS BÁSICOS</t>
  </si>
  <si>
    <t>p.309.00</t>
  </si>
  <si>
    <t>TAXA POLO SERVICIO DE RECOLLIDA DE LIXO</t>
  </si>
  <si>
    <t>P.302.00</t>
  </si>
  <si>
    <t>TAXA POLO SERVICIO DE SANEAMENTO E DEPURACION AUGAS RESIDUAIS</t>
  </si>
  <si>
    <t>P.301.00</t>
  </si>
  <si>
    <t>TAXA POLO SERVICIO DE ABASTECEMENTO DE AUGA</t>
  </si>
  <si>
    <t>P.300.00</t>
  </si>
  <si>
    <t>I.C.I.O</t>
  </si>
  <si>
    <t>P.290.00</t>
  </si>
  <si>
    <t>I.A.E</t>
  </si>
  <si>
    <t>P.130.00</t>
  </si>
  <si>
    <t>PLUSVALIA</t>
  </si>
  <si>
    <t>P.116.00</t>
  </si>
  <si>
    <t>I.V.T.M.</t>
  </si>
  <si>
    <t>P.115.00</t>
  </si>
  <si>
    <t>IBI CARACTERISTICAS ESPECIAIS</t>
  </si>
  <si>
    <t>P.114.00</t>
  </si>
  <si>
    <t>IBI URBANA</t>
  </si>
  <si>
    <t>P.113.00</t>
  </si>
  <si>
    <t>IBI RUSTICA</t>
  </si>
  <si>
    <t>P.112.00</t>
  </si>
  <si>
    <t>ORZAMENTO CUNTIS 2021: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</si>
</sst>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#.00"/>
    <numFmt numFmtId="165" formatCode="#,##0.00&quot;       &quot;;\-#,##0.00&quot;       &quot;;&quot; -       &quot;;@\ "/>
    <numFmt numFmtId="166" formatCode="* #,##0.00&quot;    &quot;;\-* #,##0.00&quot;    &quot;;* \-#&quot;    &quot;;@\ "/>
    <numFmt numFmtId="167" formatCode="0.00\ %"/>
  </numFmts>
  <fonts count="41">
    <font>
      <sz val="11"/>
      <color rgb="FF000000"/>
      <name val="Calibri"/>
    </font>
    <font>
      <b/>
      <sz val="9"/>
      <color rgb="FF000000"/>
      <name val="Calibri"/>
    </font>
    <font>
      <b/>
      <sz val="13"/>
      <color rgb="FF000000"/>
      <name val="Calibri"/>
    </font>
    <font>
      <b/>
      <sz val="11"/>
      <color rgb="FF000000"/>
      <name val="Calibri"/>
    </font>
    <font>
      <sz val="9"/>
      <color theme="1"/>
      <name val="Arial"/>
    </font>
    <font>
      <sz val="6"/>
      <color rgb="FF000000"/>
      <name val="Calibri"/>
    </font>
    <font>
      <b/>
      <sz val="9"/>
      <color theme="1"/>
      <name val="Arial"/>
    </font>
    <font>
      <b/>
      <sz val="11"/>
      <color theme="1"/>
      <name val="Calibri"/>
    </font>
    <font>
      <sz val="8"/>
      <color theme="1"/>
      <name val="Arial"/>
    </font>
    <font>
      <sz val="8"/>
      <color rgb="FF000000"/>
      <name val="Calibri"/>
    </font>
    <font>
      <b/>
      <sz val="12"/>
      <color rgb="FF000000"/>
      <name val="Calibri"/>
    </font>
    <font>
      <sz val="9"/>
      <color rgb="FF000000"/>
      <name val="Calibri"/>
    </font>
    <font>
      <b/>
      <sz val="6"/>
      <color rgb="FF000000"/>
      <name val="Calibri"/>
    </font>
    <font>
      <b/>
      <sz val="8"/>
      <color theme="1"/>
      <name val="Arial"/>
    </font>
    <font>
      <b/>
      <sz val="7"/>
      <color theme="1"/>
      <name val="Arial"/>
    </font>
    <font>
      <sz val="9"/>
      <color rgb="FF000000"/>
      <name val="Helvetica Neue"/>
    </font>
    <font>
      <b/>
      <sz val="9"/>
      <color rgb="FF000000"/>
      <name val="Arial"/>
    </font>
    <font>
      <sz val="11"/>
      <color theme="1"/>
      <name val="Calibri"/>
    </font>
    <font>
      <b/>
      <sz val="10"/>
      <color rgb="FF000000"/>
      <name val="Calibri"/>
    </font>
    <font>
      <b/>
      <sz val="6"/>
      <color theme="1"/>
      <name val="Arial"/>
    </font>
    <font>
      <sz val="7"/>
      <color theme="1"/>
      <name val="Arial"/>
    </font>
    <font>
      <sz val="11"/>
      <color theme="1"/>
      <name val="Calibri"/>
    </font>
    <font>
      <sz val="10"/>
      <color rgb="FF000000"/>
      <name val="Calibri"/>
    </font>
    <font>
      <sz val="9"/>
      <color theme="1"/>
      <name val="Calibri"/>
    </font>
    <font>
      <b/>
      <sz val="10"/>
      <color theme="1"/>
      <name val="Arial"/>
    </font>
    <font>
      <sz val="11"/>
      <color rgb="FFFF0000"/>
      <name val="Calibri"/>
    </font>
    <font>
      <b/>
      <sz val="11"/>
      <color rgb="FF000000"/>
      <name val="Arial1"/>
    </font>
    <font>
      <sz val="11"/>
      <name val="Calibri"/>
    </font>
    <font>
      <sz val="10"/>
      <color rgb="FF000000"/>
      <name val="Arial1"/>
    </font>
    <font>
      <b/>
      <sz val="10"/>
      <color rgb="FF000000"/>
      <name val="Arial1"/>
    </font>
    <font>
      <b/>
      <sz val="11"/>
      <color theme="1"/>
      <name val="Arial1"/>
    </font>
    <font>
      <sz val="11"/>
      <color rgb="FF000000"/>
      <name val="Arial1"/>
    </font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9"/>
      <name val="Calibri"/>
      <family val="2"/>
      <charset val="1"/>
    </font>
    <font>
      <b/>
      <sz val="9"/>
      <color rgb="FF000000"/>
      <name val="Arial1"/>
      <charset val="1"/>
    </font>
    <font>
      <sz val="10"/>
      <color rgb="FF000000"/>
      <name val="Arial1"/>
      <charset val="1"/>
    </font>
    <font>
      <b/>
      <sz val="9"/>
      <name val="Arial1"/>
      <charset val="1"/>
    </font>
    <font>
      <sz val="9"/>
      <color rgb="FF000000"/>
      <name val="Arial1"/>
      <charset val="1"/>
    </font>
    <font>
      <sz val="9"/>
      <color rgb="FFFF0000"/>
      <name val="Calibri"/>
      <family val="2"/>
      <charset val="1"/>
    </font>
  </fonts>
  <fills count="27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99CCFF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rgb="FFF4B183"/>
        <bgColor rgb="FFF4B183"/>
      </patternFill>
    </fill>
    <fill>
      <patternFill patternType="solid">
        <fgColor rgb="FFF4AD7C"/>
        <bgColor rgb="FFF4AD7C"/>
      </patternFill>
    </fill>
    <fill>
      <patternFill patternType="solid">
        <fgColor rgb="FFFFFFFF"/>
        <bgColor rgb="FFFFFFFF"/>
      </patternFill>
    </fill>
    <fill>
      <patternFill patternType="solid">
        <fgColor rgb="FFFF9966"/>
        <bgColor rgb="FFFF9966"/>
      </patternFill>
    </fill>
    <fill>
      <patternFill patternType="solid">
        <fgColor rgb="FFAECF00"/>
        <bgColor rgb="FFAECF00"/>
      </patternFill>
    </fill>
    <fill>
      <patternFill patternType="solid">
        <fgColor rgb="FF5B9BD5"/>
        <bgColor rgb="FF5B9BD5"/>
      </patternFill>
    </fill>
    <fill>
      <patternFill patternType="solid">
        <fgColor rgb="FFCC6633"/>
        <bgColor rgb="FFCC6633"/>
      </patternFill>
    </fill>
    <fill>
      <patternFill patternType="solid">
        <fgColor rgb="FF00DCFF"/>
        <bgColor rgb="FF00DCFF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  <fill>
      <patternFill patternType="solid">
        <fgColor rgb="FF00B8FF"/>
        <bgColor rgb="FF00B8FF"/>
      </patternFill>
    </fill>
    <fill>
      <patternFill patternType="solid">
        <fgColor rgb="FF00FFFF"/>
        <bgColor rgb="FF00FFFF"/>
      </patternFill>
    </fill>
    <fill>
      <patternFill patternType="solid">
        <fgColor rgb="FF9999FF"/>
        <bgColor rgb="FFCC99FF"/>
      </patternFill>
    </fill>
    <fill>
      <patternFill patternType="solid">
        <fgColor rgb="FFFF3366"/>
        <bgColor rgb="FFFF0000"/>
      </patternFill>
    </fill>
    <fill>
      <patternFill patternType="solid">
        <fgColor rgb="FFFFCC99"/>
        <bgColor rgb="FFC0C0C0"/>
      </patternFill>
    </fill>
    <fill>
      <patternFill patternType="solid">
        <fgColor rgb="FFCFE7F5"/>
        <bgColor rgb="FFCCFFFF"/>
      </patternFill>
    </fill>
    <fill>
      <patternFill patternType="solid">
        <fgColor rgb="FFFFFF66"/>
        <bgColor rgb="FFFFFF00"/>
      </patternFill>
    </fill>
    <fill>
      <patternFill patternType="solid">
        <fgColor rgb="FF00FF00"/>
        <bgColor rgb="FF33CCCC"/>
      </patternFill>
    </fill>
    <fill>
      <patternFill patternType="solid">
        <fgColor rgb="FFFF0000"/>
        <bgColor rgb="FFFF3366"/>
      </patternFill>
    </fill>
    <fill>
      <patternFill patternType="solid">
        <fgColor rgb="FFCCCC00"/>
        <bgColor rgb="FFFFCC00"/>
      </patternFill>
    </fill>
    <fill>
      <patternFill patternType="solid">
        <fgColor rgb="FF99CCFF"/>
        <bgColor rgb="FFCCCC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2" fillId="0" borderId="6"/>
    <xf numFmtId="0" fontId="37" fillId="0" borderId="6" applyBorder="0" applyProtection="0"/>
  </cellStyleXfs>
  <cellXfs count="208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/>
    <xf numFmtId="1" fontId="6" fillId="2" borderId="1" xfId="0" applyNumberFormat="1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/>
    <xf numFmtId="49" fontId="8" fillId="0" borderId="1" xfId="0" applyNumberFormat="1" applyFont="1" applyBorder="1" applyAlignment="1"/>
    <xf numFmtId="1" fontId="8" fillId="0" borderId="1" xfId="0" applyNumberFormat="1" applyFont="1" applyBorder="1" applyAlignment="1">
      <alignment horizontal="left"/>
    </xf>
    <xf numFmtId="4" fontId="8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/>
    <xf numFmtId="0" fontId="0" fillId="3" borderId="1" xfId="0" applyFont="1" applyFill="1" applyBorder="1" applyAlignment="1"/>
    <xf numFmtId="4" fontId="11" fillId="3" borderId="1" xfId="0" applyNumberFormat="1" applyFont="1" applyFill="1" applyBorder="1" applyAlignment="1"/>
    <xf numFmtId="4" fontId="3" fillId="3" borderId="1" xfId="0" applyNumberFormat="1" applyFont="1" applyFill="1" applyBorder="1" applyAlignment="1">
      <alignment horizontal="right"/>
    </xf>
    <xf numFmtId="4" fontId="0" fillId="0" borderId="0" xfId="0" applyNumberFormat="1" applyFont="1" applyAlignment="1"/>
    <xf numFmtId="0" fontId="3" fillId="4" borderId="1" xfId="0" applyFont="1" applyFill="1" applyBorder="1" applyAlignment="1">
      <alignment horizontal="center"/>
    </xf>
    <xf numFmtId="0" fontId="12" fillId="4" borderId="1" xfId="0" applyFont="1" applyFill="1" applyBorder="1" applyAlignment="1"/>
    <xf numFmtId="0" fontId="3" fillId="4" borderId="1" xfId="0" applyFont="1" applyFill="1" applyBorder="1" applyAlignment="1"/>
    <xf numFmtId="4" fontId="1" fillId="4" borderId="1" xfId="0" applyNumberFormat="1" applyFont="1" applyFill="1" applyBorder="1" applyAlignment="1"/>
    <xf numFmtId="4" fontId="3" fillId="4" borderId="1" xfId="0" applyNumberFormat="1" applyFont="1" applyFill="1" applyBorder="1" applyAlignment="1">
      <alignment horizontal="right"/>
    </xf>
    <xf numFmtId="0" fontId="12" fillId="0" borderId="1" xfId="0" applyFont="1" applyBorder="1" applyAlignment="1"/>
    <xf numFmtId="0" fontId="0" fillId="0" borderId="1" xfId="0" applyFont="1" applyBorder="1" applyAlignment="1"/>
    <xf numFmtId="0" fontId="11" fillId="0" borderId="1" xfId="0" applyFont="1" applyBorder="1" applyAlignment="1"/>
    <xf numFmtId="4" fontId="11" fillId="0" borderId="1" xfId="0" applyNumberFormat="1" applyFont="1" applyBorder="1" applyAlignment="1"/>
    <xf numFmtId="0" fontId="6" fillId="5" borderId="1" xfId="0" applyFont="1" applyFill="1" applyBorder="1" applyAlignment="1">
      <alignment horizontal="center"/>
    </xf>
    <xf numFmtId="0" fontId="5" fillId="5" borderId="1" xfId="0" applyFont="1" applyFill="1" applyBorder="1" applyAlignment="1"/>
    <xf numFmtId="0" fontId="6" fillId="5" borderId="1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left"/>
    </xf>
    <xf numFmtId="4" fontId="4" fillId="5" borderId="1" xfId="0" applyNumberFormat="1" applyFont="1" applyFill="1" applyBorder="1" applyAlignment="1">
      <alignment horizontal="right"/>
    </xf>
    <xf numFmtId="4" fontId="7" fillId="5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/>
    <xf numFmtId="0" fontId="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11" fillId="5" borderId="1" xfId="0" applyFont="1" applyFill="1" applyBorder="1" applyAlignment="1"/>
    <xf numFmtId="165" fontId="15" fillId="5" borderId="2" xfId="0" applyNumberFormat="1" applyFont="1" applyFill="1" applyBorder="1" applyAlignment="1"/>
    <xf numFmtId="164" fontId="3" fillId="5" borderId="2" xfId="0" applyNumberFormat="1" applyFont="1" applyFill="1" applyBorder="1" applyAlignment="1"/>
    <xf numFmtId="165" fontId="15" fillId="5" borderId="1" xfId="0" applyNumberFormat="1" applyFont="1" applyFill="1" applyBorder="1" applyAlignment="1"/>
    <xf numFmtId="164" fontId="3" fillId="5" borderId="1" xfId="0" applyNumberFormat="1" applyFont="1" applyFill="1" applyBorder="1" applyAlignment="1"/>
    <xf numFmtId="4" fontId="3" fillId="5" borderId="1" xfId="0" applyNumberFormat="1" applyFont="1" applyFill="1" applyBorder="1" applyAlignment="1"/>
    <xf numFmtId="0" fontId="16" fillId="5" borderId="1" xfId="0" applyFont="1" applyFill="1" applyBorder="1" applyAlignment="1">
      <alignment horizontal="center"/>
    </xf>
    <xf numFmtId="0" fontId="16" fillId="5" borderId="1" xfId="0" applyFont="1" applyFill="1" applyBorder="1" applyAlignment="1"/>
    <xf numFmtId="4" fontId="16" fillId="5" borderId="1" xfId="0" applyNumberFormat="1" applyFont="1" applyFill="1" applyBorder="1" applyAlignment="1"/>
    <xf numFmtId="4" fontId="3" fillId="5" borderId="1" xfId="0" applyNumberFormat="1" applyFont="1" applyFill="1" applyBorder="1" applyAlignment="1">
      <alignment horizontal="right"/>
    </xf>
    <xf numFmtId="0" fontId="3" fillId="0" borderId="0" xfId="0" applyFont="1" applyAlignment="1"/>
    <xf numFmtId="0" fontId="17" fillId="0" borderId="0" xfId="0" applyFont="1"/>
    <xf numFmtId="0" fontId="3" fillId="6" borderId="1" xfId="0" applyFont="1" applyFill="1" applyBorder="1" applyAlignment="1">
      <alignment horizontal="center"/>
    </xf>
    <xf numFmtId="0" fontId="12" fillId="6" borderId="1" xfId="0" applyFont="1" applyFill="1" applyBorder="1" applyAlignment="1"/>
    <xf numFmtId="0" fontId="0" fillId="6" borderId="1" xfId="0" applyFont="1" applyFill="1" applyBorder="1" applyAlignment="1"/>
    <xf numFmtId="0" fontId="18" fillId="6" borderId="1" xfId="0" applyFont="1" applyFill="1" applyBorder="1" applyAlignment="1"/>
    <xf numFmtId="4" fontId="11" fillId="6" borderId="1" xfId="0" applyNumberFormat="1" applyFont="1" applyFill="1" applyBorder="1" applyAlignment="1"/>
    <xf numFmtId="4" fontId="3" fillId="6" borderId="1" xfId="0" applyNumberFormat="1" applyFont="1" applyFill="1" applyBorder="1" applyAlignment="1">
      <alignment horizontal="right"/>
    </xf>
    <xf numFmtId="0" fontId="3" fillId="7" borderId="1" xfId="0" applyFont="1" applyFill="1" applyBorder="1" applyAlignment="1">
      <alignment horizontal="center"/>
    </xf>
    <xf numFmtId="0" fontId="12" fillId="7" borderId="1" xfId="0" applyFont="1" applyFill="1" applyBorder="1" applyAlignment="1"/>
    <xf numFmtId="0" fontId="0" fillId="7" borderId="1" xfId="0" applyFont="1" applyFill="1" applyBorder="1" applyAlignment="1"/>
    <xf numFmtId="0" fontId="18" fillId="7" borderId="1" xfId="0" applyFont="1" applyFill="1" applyBorder="1" applyAlignment="1"/>
    <xf numFmtId="4" fontId="11" fillId="7" borderId="1" xfId="0" applyNumberFormat="1" applyFont="1" applyFill="1" applyBorder="1" applyAlignment="1"/>
    <xf numFmtId="4" fontId="3" fillId="7" borderId="1" xfId="0" applyNumberFormat="1" applyFont="1" applyFill="1" applyBorder="1" applyAlignment="1">
      <alignment horizontal="right"/>
    </xf>
    <xf numFmtId="0" fontId="0" fillId="8" borderId="2" xfId="0" applyFont="1" applyFill="1" applyBorder="1" applyAlignment="1"/>
    <xf numFmtId="0" fontId="6" fillId="9" borderId="1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left"/>
    </xf>
    <xf numFmtId="1" fontId="6" fillId="9" borderId="1" xfId="0" applyNumberFormat="1" applyFont="1" applyFill="1" applyBorder="1" applyAlignment="1">
      <alignment horizontal="left"/>
    </xf>
    <xf numFmtId="4" fontId="11" fillId="9" borderId="1" xfId="0" applyNumberFormat="1" applyFont="1" applyFill="1" applyBorder="1" applyAlignment="1"/>
    <xf numFmtId="4" fontId="7" fillId="9" borderId="1" xfId="0" applyNumberFormat="1" applyFont="1" applyFill="1" applyBorder="1" applyAlignment="1">
      <alignment horizontal="right"/>
    </xf>
    <xf numFmtId="0" fontId="19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9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4" fontId="8" fillId="5" borderId="1" xfId="0" applyNumberFormat="1" applyFont="1" applyFill="1" applyBorder="1" applyAlignment="1">
      <alignment horizontal="right"/>
    </xf>
    <xf numFmtId="0" fontId="3" fillId="10" borderId="1" xfId="0" applyFont="1" applyFill="1" applyBorder="1" applyAlignment="1">
      <alignment horizontal="center"/>
    </xf>
    <xf numFmtId="0" fontId="5" fillId="10" borderId="1" xfId="0" applyFont="1" applyFill="1" applyBorder="1" applyAlignment="1"/>
    <xf numFmtId="0" fontId="0" fillId="10" borderId="1" xfId="0" applyFont="1" applyFill="1" applyBorder="1" applyAlignment="1"/>
    <xf numFmtId="4" fontId="11" fillId="10" borderId="1" xfId="0" applyNumberFormat="1" applyFont="1" applyFill="1" applyBorder="1" applyAlignment="1"/>
    <xf numFmtId="4" fontId="3" fillId="10" borderId="1" xfId="0" applyNumberFormat="1" applyFont="1" applyFill="1" applyBorder="1" applyAlignment="1">
      <alignment horizontal="right"/>
    </xf>
    <xf numFmtId="0" fontId="13" fillId="9" borderId="1" xfId="0" applyFont="1" applyFill="1" applyBorder="1" applyAlignment="1">
      <alignment horizontal="left"/>
    </xf>
    <xf numFmtId="4" fontId="6" fillId="9" borderId="1" xfId="0" applyNumberFormat="1" applyFont="1" applyFill="1" applyBorder="1" applyAlignment="1">
      <alignment horizontal="left"/>
    </xf>
    <xf numFmtId="4" fontId="8" fillId="0" borderId="1" xfId="0" applyNumberFormat="1" applyFont="1" applyBorder="1" applyAlignment="1">
      <alignment horizontal="left"/>
    </xf>
    <xf numFmtId="4" fontId="21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/>
    <xf numFmtId="4" fontId="0" fillId="3" borderId="1" xfId="0" applyNumberFormat="1" applyFont="1" applyFill="1" applyBorder="1" applyAlignment="1">
      <alignment horizontal="right"/>
    </xf>
    <xf numFmtId="0" fontId="6" fillId="11" borderId="1" xfId="0" applyFont="1" applyFill="1" applyBorder="1" applyAlignment="1">
      <alignment horizontal="center"/>
    </xf>
    <xf numFmtId="0" fontId="19" fillId="11" borderId="1" xfId="0" applyFont="1" applyFill="1" applyBorder="1" applyAlignment="1">
      <alignment horizontal="left"/>
    </xf>
    <xf numFmtId="0" fontId="13" fillId="11" borderId="1" xfId="0" applyFont="1" applyFill="1" applyBorder="1" applyAlignment="1">
      <alignment horizontal="left"/>
    </xf>
    <xf numFmtId="4" fontId="8" fillId="11" borderId="1" xfId="0" applyNumberFormat="1" applyFont="1" applyFill="1" applyBorder="1" applyAlignment="1">
      <alignment horizontal="left"/>
    </xf>
    <xf numFmtId="4" fontId="8" fillId="11" borderId="1" xfId="0" applyNumberFormat="1" applyFont="1" applyFill="1" applyBorder="1" applyAlignment="1">
      <alignment horizontal="right"/>
    </xf>
    <xf numFmtId="4" fontId="0" fillId="11" borderId="1" xfId="0" applyNumberFormat="1" applyFont="1" applyFill="1" applyBorder="1" applyAlignment="1">
      <alignment horizontal="right"/>
    </xf>
    <xf numFmtId="4" fontId="21" fillId="9" borderId="1" xfId="0" applyNumberFormat="1" applyFont="1" applyFill="1" applyBorder="1" applyAlignment="1">
      <alignment horizontal="right"/>
    </xf>
    <xf numFmtId="0" fontId="7" fillId="12" borderId="1" xfId="0" applyFont="1" applyFill="1" applyBorder="1" applyAlignment="1">
      <alignment horizontal="center"/>
    </xf>
    <xf numFmtId="0" fontId="7" fillId="12" borderId="1" xfId="0" applyFont="1" applyFill="1" applyBorder="1" applyAlignment="1"/>
    <xf numFmtId="4" fontId="7" fillId="12" borderId="1" xfId="0" applyNumberFormat="1" applyFont="1" applyFill="1" applyBorder="1" applyAlignment="1"/>
    <xf numFmtId="4" fontId="7" fillId="12" borderId="1" xfId="0" applyNumberFormat="1" applyFont="1" applyFill="1" applyBorder="1" applyAlignment="1">
      <alignment horizontal="right"/>
    </xf>
    <xf numFmtId="0" fontId="3" fillId="12" borderId="1" xfId="0" applyFont="1" applyFill="1" applyBorder="1" applyAlignment="1">
      <alignment horizontal="center"/>
    </xf>
    <xf numFmtId="0" fontId="12" fillId="12" borderId="1" xfId="0" applyFont="1" applyFill="1" applyBorder="1" applyAlignment="1"/>
    <xf numFmtId="0" fontId="3" fillId="12" borderId="1" xfId="0" applyFont="1" applyFill="1" applyBorder="1" applyAlignment="1"/>
    <xf numFmtId="4" fontId="1" fillId="12" borderId="1" xfId="0" applyNumberFormat="1" applyFont="1" applyFill="1" applyBorder="1" applyAlignment="1"/>
    <xf numFmtId="4" fontId="3" fillId="12" borderId="1" xfId="0" applyNumberFormat="1" applyFont="1" applyFill="1" applyBorder="1" applyAlignment="1">
      <alignment horizontal="right"/>
    </xf>
    <xf numFmtId="0" fontId="3" fillId="13" borderId="1" xfId="0" applyFont="1" applyFill="1" applyBorder="1" applyAlignment="1">
      <alignment horizontal="center"/>
    </xf>
    <xf numFmtId="0" fontId="12" fillId="13" borderId="1" xfId="0" applyFont="1" applyFill="1" applyBorder="1" applyAlignment="1"/>
    <xf numFmtId="0" fontId="0" fillId="13" borderId="1" xfId="0" applyFont="1" applyFill="1" applyBorder="1" applyAlignment="1"/>
    <xf numFmtId="0" fontId="11" fillId="13" borderId="1" xfId="0" applyFont="1" applyFill="1" applyBorder="1" applyAlignment="1"/>
    <xf numFmtId="4" fontId="11" fillId="13" borderId="1" xfId="0" applyNumberFormat="1" applyFont="1" applyFill="1" applyBorder="1" applyAlignment="1"/>
    <xf numFmtId="4" fontId="0" fillId="13" borderId="1" xfId="0" applyNumberFormat="1" applyFont="1" applyFill="1" applyBorder="1" applyAlignment="1">
      <alignment horizontal="right"/>
    </xf>
    <xf numFmtId="0" fontId="11" fillId="0" borderId="3" xfId="0" applyFont="1" applyBorder="1" applyAlignment="1"/>
    <xf numFmtId="0" fontId="3" fillId="4" borderId="4" xfId="0" applyFont="1" applyFill="1" applyBorder="1" applyAlignment="1"/>
    <xf numFmtId="0" fontId="0" fillId="0" borderId="3" xfId="0" applyFont="1" applyBorder="1" applyAlignment="1"/>
    <xf numFmtId="0" fontId="22" fillId="0" borderId="3" xfId="0" applyFont="1" applyBorder="1" applyAlignment="1"/>
    <xf numFmtId="1" fontId="6" fillId="9" borderId="4" xfId="0" applyNumberFormat="1" applyFont="1" applyFill="1" applyBorder="1" applyAlignment="1">
      <alignment horizontal="left"/>
    </xf>
    <xf numFmtId="0" fontId="0" fillId="3" borderId="4" xfId="0" applyFont="1" applyFill="1" applyBorder="1" applyAlignment="1"/>
    <xf numFmtId="4" fontId="23" fillId="9" borderId="1" xfId="0" applyNumberFormat="1" applyFont="1" applyFill="1" applyBorder="1" applyAlignment="1"/>
    <xf numFmtId="0" fontId="3" fillId="9" borderId="1" xfId="0" applyFont="1" applyFill="1" applyBorder="1" applyAlignment="1">
      <alignment horizontal="center"/>
    </xf>
    <xf numFmtId="0" fontId="5" fillId="9" borderId="1" xfId="0" applyFont="1" applyFill="1" applyBorder="1" applyAlignment="1"/>
    <xf numFmtId="4" fontId="24" fillId="9" borderId="4" xfId="0" applyNumberFormat="1" applyFont="1" applyFill="1" applyBorder="1" applyAlignment="1">
      <alignment horizontal="left"/>
    </xf>
    <xf numFmtId="4" fontId="6" fillId="0" borderId="3" xfId="0" applyNumberFormat="1" applyFont="1" applyBorder="1" applyAlignment="1"/>
    <xf numFmtId="4" fontId="25" fillId="0" borderId="1" xfId="0" applyNumberFormat="1" applyFont="1" applyBorder="1" applyAlignment="1">
      <alignment horizontal="right"/>
    </xf>
    <xf numFmtId="0" fontId="12" fillId="0" borderId="0" xfId="0" applyFont="1" applyAlignment="1"/>
    <xf numFmtId="4" fontId="3" fillId="0" borderId="1" xfId="0" applyNumberFormat="1" applyFont="1" applyBorder="1" applyAlignment="1">
      <alignment horizontal="right"/>
    </xf>
    <xf numFmtId="4" fontId="11" fillId="0" borderId="0" xfId="0" applyNumberFormat="1" applyFont="1" applyAlignment="1"/>
    <xf numFmtId="4" fontId="0" fillId="0" borderId="0" xfId="0" applyNumberFormat="1" applyFont="1" applyAlignment="1">
      <alignment horizontal="right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4" fontId="29" fillId="0" borderId="0" xfId="0" applyNumberFormat="1" applyFont="1" applyAlignment="1">
      <alignment horizontal="left"/>
    </xf>
    <xf numFmtId="0" fontId="29" fillId="0" borderId="0" xfId="0" applyFont="1" applyAlignment="1"/>
    <xf numFmtId="0" fontId="29" fillId="0" borderId="0" xfId="0" applyFont="1" applyAlignment="1">
      <alignment horizontal="center"/>
    </xf>
    <xf numFmtId="2" fontId="29" fillId="0" borderId="0" xfId="0" applyNumberFormat="1" applyFont="1" applyAlignment="1"/>
    <xf numFmtId="166" fontId="26" fillId="10" borderId="2" xfId="0" applyNumberFormat="1" applyFont="1" applyFill="1" applyBorder="1" applyAlignment="1">
      <alignment horizontal="right"/>
    </xf>
    <xf numFmtId="167" fontId="26" fillId="0" borderId="0" xfId="0" applyNumberFormat="1" applyFont="1" applyAlignment="1"/>
    <xf numFmtId="4" fontId="26" fillId="16" borderId="2" xfId="0" applyNumberFormat="1" applyFont="1" applyFill="1" applyBorder="1" applyAlignment="1">
      <alignment horizontal="right"/>
    </xf>
    <xf numFmtId="4" fontId="30" fillId="0" borderId="0" xfId="0" applyNumberFormat="1" applyFont="1" applyAlignment="1"/>
    <xf numFmtId="4" fontId="26" fillId="12" borderId="2" xfId="0" applyNumberFormat="1" applyFont="1" applyFill="1" applyBorder="1" applyAlignment="1"/>
    <xf numFmtId="4" fontId="26" fillId="0" borderId="0" xfId="0" applyNumberFormat="1" applyFont="1" applyAlignment="1"/>
    <xf numFmtId="4" fontId="26" fillId="5" borderId="2" xfId="0" applyNumberFormat="1" applyFont="1" applyFill="1" applyBorder="1" applyAlignment="1"/>
    <xf numFmtId="4" fontId="31" fillId="0" borderId="0" xfId="0" applyNumberFormat="1" applyFont="1" applyAlignment="1"/>
    <xf numFmtId="167" fontId="31" fillId="0" borderId="0" xfId="0" applyNumberFormat="1" applyFont="1" applyAlignment="1"/>
    <xf numFmtId="4" fontId="26" fillId="17" borderId="2" xfId="0" applyNumberFormat="1" applyFont="1" applyFill="1" applyBorder="1" applyAlignment="1"/>
    <xf numFmtId="0" fontId="29" fillId="13" borderId="2" xfId="0" applyFont="1" applyFill="1" applyBorder="1" applyAlignment="1"/>
    <xf numFmtId="4" fontId="26" fillId="13" borderId="2" xfId="0" applyNumberFormat="1" applyFont="1" applyFill="1" applyBorder="1" applyAlignment="1"/>
    <xf numFmtId="0" fontId="10" fillId="0" borderId="0" xfId="0" applyFont="1" applyAlignment="1">
      <alignment horizontal="center"/>
    </xf>
    <xf numFmtId="0" fontId="0" fillId="0" borderId="0" xfId="0" applyFont="1" applyAlignment="1"/>
    <xf numFmtId="164" fontId="10" fillId="0" borderId="0" xfId="0" applyNumberFormat="1" applyFont="1" applyAlignment="1">
      <alignment horizontal="center"/>
    </xf>
    <xf numFmtId="0" fontId="26" fillId="5" borderId="5" xfId="0" applyFont="1" applyFill="1" applyBorder="1" applyAlignment="1">
      <alignment horizontal="center"/>
    </xf>
    <xf numFmtId="0" fontId="27" fillId="0" borderId="6" xfId="0" applyFont="1" applyBorder="1"/>
    <xf numFmtId="0" fontId="29" fillId="14" borderId="5" xfId="0" applyFont="1" applyFill="1" applyBorder="1" applyAlignment="1"/>
    <xf numFmtId="0" fontId="29" fillId="15" borderId="5" xfId="0" applyFont="1" applyFill="1" applyBorder="1" applyAlignment="1">
      <alignment horizontal="center"/>
    </xf>
    <xf numFmtId="0" fontId="32" fillId="0" borderId="6" xfId="1"/>
    <xf numFmtId="0" fontId="33" fillId="0" borderId="6" xfId="1" applyFont="1"/>
    <xf numFmtId="4" fontId="34" fillId="0" borderId="6" xfId="1" applyNumberFormat="1" applyFont="1"/>
    <xf numFmtId="4" fontId="33" fillId="0" borderId="7" xfId="1" applyNumberFormat="1" applyFont="1" applyBorder="1"/>
    <xf numFmtId="4" fontId="33" fillId="18" borderId="7" xfId="1" applyNumberFormat="1" applyFont="1" applyFill="1" applyBorder="1"/>
    <xf numFmtId="0" fontId="33" fillId="18" borderId="7" xfId="1" applyFont="1" applyFill="1" applyBorder="1"/>
    <xf numFmtId="0" fontId="33" fillId="0" borderId="7" xfId="1" applyFont="1" applyBorder="1"/>
    <xf numFmtId="4" fontId="33" fillId="19" borderId="7" xfId="1" applyNumberFormat="1" applyFont="1" applyFill="1" applyBorder="1"/>
    <xf numFmtId="0" fontId="33" fillId="19" borderId="7" xfId="1" applyFont="1" applyFill="1" applyBorder="1"/>
    <xf numFmtId="4" fontId="33" fillId="20" borderId="7" xfId="1" applyNumberFormat="1" applyFont="1" applyFill="1" applyBorder="1"/>
    <xf numFmtId="0" fontId="33" fillId="20" borderId="7" xfId="1" applyFont="1" applyFill="1" applyBorder="1"/>
    <xf numFmtId="4" fontId="35" fillId="0" borderId="7" xfId="1" applyNumberFormat="1" applyFont="1" applyBorder="1"/>
    <xf numFmtId="4" fontId="35" fillId="20" borderId="7" xfId="1" applyNumberFormat="1" applyFont="1" applyFill="1" applyBorder="1"/>
    <xf numFmtId="4" fontId="33" fillId="21" borderId="7" xfId="1" applyNumberFormat="1" applyFont="1" applyFill="1" applyBorder="1"/>
    <xf numFmtId="0" fontId="33" fillId="21" borderId="7" xfId="1" applyFont="1" applyFill="1" applyBorder="1"/>
    <xf numFmtId="4" fontId="33" fillId="22" borderId="7" xfId="1" applyNumberFormat="1" applyFont="1" applyFill="1" applyBorder="1"/>
    <xf numFmtId="0" fontId="33" fillId="22" borderId="7" xfId="1" applyFont="1" applyFill="1" applyBorder="1"/>
    <xf numFmtId="4" fontId="33" fillId="17" borderId="7" xfId="1" applyNumberFormat="1" applyFont="1" applyFill="1" applyBorder="1"/>
    <xf numFmtId="0" fontId="33" fillId="17" borderId="7" xfId="1" applyFont="1" applyFill="1" applyBorder="1"/>
    <xf numFmtId="167" fontId="36" fillId="0" borderId="6" xfId="1" applyNumberFormat="1" applyFont="1"/>
    <xf numFmtId="4" fontId="36" fillId="23" borderId="6" xfId="2" applyNumberFormat="1" applyFont="1" applyFill="1" applyBorder="1" applyProtection="1"/>
    <xf numFmtId="0" fontId="38" fillId="23" borderId="6" xfId="2" applyFont="1" applyFill="1" applyBorder="1" applyProtection="1"/>
    <xf numFmtId="4" fontId="36" fillId="0" borderId="6" xfId="2" applyNumberFormat="1" applyFont="1" applyBorder="1" applyProtection="1"/>
    <xf numFmtId="0" fontId="36" fillId="0" borderId="6" xfId="2" applyFont="1" applyBorder="1" applyProtection="1"/>
    <xf numFmtId="4" fontId="36" fillId="0" borderId="6" xfId="1" applyNumberFormat="1" applyFont="1"/>
    <xf numFmtId="0" fontId="36" fillId="0" borderId="6" xfId="1" applyFont="1"/>
    <xf numFmtId="4" fontId="33" fillId="0" borderId="6" xfId="1" applyNumberFormat="1" applyFont="1"/>
    <xf numFmtId="0" fontId="39" fillId="0" borderId="6" xfId="1" applyFont="1"/>
    <xf numFmtId="0" fontId="36" fillId="24" borderId="6" xfId="2" applyFont="1" applyFill="1" applyBorder="1" applyProtection="1"/>
    <xf numFmtId="167" fontId="36" fillId="0" borderId="6" xfId="2" applyNumberFormat="1" applyFont="1" applyBorder="1" applyProtection="1"/>
    <xf numFmtId="4" fontId="36" fillId="20" borderId="6" xfId="2" applyNumberFormat="1" applyFont="1" applyFill="1" applyBorder="1" applyProtection="1"/>
    <xf numFmtId="0" fontId="36" fillId="23" borderId="6" xfId="2" applyFont="1" applyFill="1" applyBorder="1" applyAlignment="1" applyProtection="1">
      <alignment horizontal="center"/>
    </xf>
    <xf numFmtId="4" fontId="36" fillId="21" borderId="6" xfId="2" applyNumberFormat="1" applyFont="1" applyFill="1" applyBorder="1" applyProtection="1"/>
    <xf numFmtId="4" fontId="36" fillId="22" borderId="6" xfId="2" applyNumberFormat="1" applyFont="1" applyFill="1" applyBorder="1" applyProtection="1"/>
    <xf numFmtId="4" fontId="36" fillId="17" borderId="6" xfId="2" applyNumberFormat="1" applyFont="1" applyFill="1" applyBorder="1" applyProtection="1"/>
    <xf numFmtId="2" fontId="36" fillId="0" borderId="6" xfId="2" applyNumberFormat="1" applyFont="1" applyBorder="1" applyProtection="1"/>
    <xf numFmtId="4" fontId="36" fillId="25" borderId="6" xfId="2" applyNumberFormat="1" applyFont="1" applyFill="1" applyBorder="1" applyProtection="1"/>
    <xf numFmtId="4" fontId="36" fillId="26" borderId="6" xfId="2" applyNumberFormat="1" applyFont="1" applyFill="1" applyBorder="1" applyProtection="1"/>
    <xf numFmtId="0" fontId="36" fillId="0" borderId="6" xfId="2" applyFont="1" applyBorder="1" applyAlignment="1" applyProtection="1">
      <alignment horizontal="justify"/>
    </xf>
    <xf numFmtId="4" fontId="36" fillId="0" borderId="6" xfId="2" applyNumberFormat="1" applyFont="1" applyBorder="1" applyAlignment="1" applyProtection="1">
      <alignment horizontal="justify"/>
    </xf>
    <xf numFmtId="0" fontId="39" fillId="0" borderId="6" xfId="2" applyFont="1" applyBorder="1" applyAlignment="1" applyProtection="1">
      <alignment horizontal="justify"/>
    </xf>
    <xf numFmtId="0" fontId="36" fillId="5" borderId="6" xfId="2" applyFont="1" applyFill="1" applyBorder="1" applyAlignment="1" applyProtection="1">
      <alignment horizontal="center"/>
    </xf>
    <xf numFmtId="0" fontId="40" fillId="0" borderId="6" xfId="1" applyFont="1"/>
    <xf numFmtId="4" fontId="33" fillId="25" borderId="7" xfId="1" applyNumberFormat="1" applyFont="1" applyFill="1" applyBorder="1"/>
    <xf numFmtId="0" fontId="33" fillId="25" borderId="7" xfId="1" applyFont="1" applyFill="1" applyBorder="1"/>
    <xf numFmtId="4" fontId="33" fillId="26" borderId="7" xfId="1" applyNumberFormat="1" applyFont="1" applyFill="1" applyBorder="1"/>
    <xf numFmtId="0" fontId="33" fillId="26" borderId="7" xfId="1" applyFont="1" applyFill="1" applyBorder="1"/>
    <xf numFmtId="0" fontId="34" fillId="0" borderId="6" xfId="1" applyFont="1" applyAlignment="1">
      <alignment horizontal="center"/>
    </xf>
  </cellXfs>
  <cellStyles count="3">
    <cellStyle name="Excel Built-in Normal 1" xfId="2" xr:uid="{8FD738EF-0249-4B18-9F3C-E42B666569CE}"/>
    <cellStyle name="Normal" xfId="0" builtinId="0"/>
    <cellStyle name="Normal 2" xfId="1" xr:uid="{6EF77251-1F2F-49FD-8C0F-7DF2CBB388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4114800</xdr:colOff>
      <xdr:row>49</xdr:row>
      <xdr:rowOff>0</xdr:rowOff>
    </xdr:from>
    <xdr:ext cx="38100" cy="95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8353425" y="9782175"/>
          <a:ext cx="38100" cy="9525"/>
          <a:chOff x="5346000" y="3775238"/>
          <a:chExt cx="0" cy="9525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 rot="10800000">
            <a:off x="5346000" y="3775238"/>
            <a:ext cx="0" cy="9525"/>
          </a:xfrm>
          <a:prstGeom prst="straightConnector1">
            <a:avLst/>
          </a:prstGeom>
          <a:noFill/>
          <a:ln w="9525" cap="flat" cmpd="sng">
            <a:solidFill>
              <a:srgbClr val="4A7DBA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714600</xdr:colOff>
      <xdr:row>112</xdr:row>
      <xdr:rowOff>360</xdr:rowOff>
    </xdr:from>
    <xdr:to>
      <xdr:col>6</xdr:col>
      <xdr:colOff>752760</xdr:colOff>
      <xdr:row>112</xdr:row>
      <xdr:rowOff>27720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71FAFF4F-51FE-400B-B9F6-575ABAF3EFE7}"/>
            </a:ext>
          </a:extLst>
        </xdr:cNvPr>
        <xdr:cNvSpPr/>
      </xdr:nvSpPr>
      <xdr:spPr>
        <a:xfrm flipV="1">
          <a:off x="3572100" y="21336360"/>
          <a:ext cx="1428810" cy="27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gl-ES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gl-ES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s-ES" sz="1100" b="0" strike="noStrike" spc="-1">
              <a:solidFill>
                <a:srgbClr val="000000"/>
              </a:solidFill>
              <a:latin typeface="Calibri"/>
            </a:rPr>
            <a:t>                                                                            </a:t>
          </a:r>
          <a:endParaRPr lang="gl-E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gl-E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s-ES" sz="1100" b="0" strike="noStrike" spc="-1">
              <a:solidFill>
                <a:srgbClr val="000000"/>
              </a:solidFill>
              <a:latin typeface="Calibri"/>
            </a:rPr>
            <a:t>Plan Concellos 2.023 =  398.912,79 €</a:t>
          </a:r>
          <a:endParaRPr lang="gl-ES" sz="11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0"/>
  <sheetViews>
    <sheetView tabSelected="1" workbookViewId="0"/>
  </sheetViews>
  <sheetFormatPr baseColWidth="10" defaultColWidth="14.42578125" defaultRowHeight="15" customHeight="1"/>
  <cols>
    <col min="1" max="3" width="10.7109375" customWidth="1"/>
    <col min="4" max="4" width="12.42578125" customWidth="1"/>
    <col min="5" max="5" width="11.42578125" hidden="1" customWidth="1"/>
    <col min="6" max="6" width="19" customWidth="1"/>
    <col min="7" max="7" width="75.5703125" customWidth="1"/>
    <col min="8" max="8" width="20.140625" customWidth="1"/>
    <col min="9" max="9" width="21.85546875" customWidth="1"/>
    <col min="10" max="11" width="10.7109375" customWidth="1"/>
    <col min="12" max="12" width="32.7109375" customWidth="1"/>
    <col min="13" max="26" width="10.7109375" customWidth="1"/>
  </cols>
  <sheetData>
    <row r="1" spans="1:13" ht="17.25">
      <c r="A1" s="1"/>
      <c r="B1" s="1"/>
      <c r="C1" s="1"/>
      <c r="D1" s="1"/>
      <c r="E1" s="1"/>
      <c r="F1" s="1"/>
      <c r="G1" s="2" t="s">
        <v>0</v>
      </c>
      <c r="H1" s="1"/>
      <c r="I1" s="3"/>
      <c r="J1" s="1"/>
      <c r="K1" s="1"/>
      <c r="L1" s="1"/>
      <c r="M1" s="1"/>
    </row>
    <row r="2" spans="1:13">
      <c r="A2" s="1" t="s">
        <v>1</v>
      </c>
      <c r="B2" s="1" t="s">
        <v>2</v>
      </c>
      <c r="C2" s="1" t="s">
        <v>3</v>
      </c>
      <c r="D2" s="1" t="s">
        <v>4</v>
      </c>
      <c r="E2" s="4"/>
      <c r="F2" s="5" t="s">
        <v>5</v>
      </c>
      <c r="G2" s="4" t="s">
        <v>6</v>
      </c>
      <c r="H2" s="4"/>
      <c r="I2" s="6" t="s">
        <v>7</v>
      </c>
      <c r="K2" s="7"/>
    </row>
    <row r="3" spans="1:13">
      <c r="A3" s="8">
        <v>0</v>
      </c>
      <c r="B3" s="9" t="s">
        <v>8</v>
      </c>
      <c r="C3" s="8">
        <v>9</v>
      </c>
      <c r="D3" s="9" t="s">
        <v>9</v>
      </c>
      <c r="E3" s="10"/>
      <c r="F3" s="11" t="s">
        <v>10</v>
      </c>
      <c r="G3" s="11" t="s">
        <v>11</v>
      </c>
      <c r="H3" s="12"/>
      <c r="I3" s="13">
        <f>SUM(H4:H5)</f>
        <v>53298.11</v>
      </c>
      <c r="K3" s="7"/>
    </row>
    <row r="4" spans="1:13" ht="15.75">
      <c r="A4" s="14">
        <v>0</v>
      </c>
      <c r="B4" s="15" t="s">
        <v>8</v>
      </c>
      <c r="C4" s="14">
        <v>9</v>
      </c>
      <c r="D4" s="15" t="s">
        <v>9</v>
      </c>
      <c r="E4" s="16"/>
      <c r="F4" s="17" t="s">
        <v>10</v>
      </c>
      <c r="G4" s="18" t="s">
        <v>12</v>
      </c>
      <c r="H4" s="19">
        <v>6462.59</v>
      </c>
      <c r="I4" s="20"/>
      <c r="K4" s="153" t="s">
        <v>13</v>
      </c>
      <c r="L4" s="154"/>
    </row>
    <row r="5" spans="1:13">
      <c r="A5" s="14">
        <v>0</v>
      </c>
      <c r="B5" s="15" t="s">
        <v>8</v>
      </c>
      <c r="C5" s="14">
        <v>9</v>
      </c>
      <c r="D5" s="15" t="s">
        <v>9</v>
      </c>
      <c r="E5" s="16"/>
      <c r="F5" s="17" t="s">
        <v>10</v>
      </c>
      <c r="G5" s="18" t="s">
        <v>14</v>
      </c>
      <c r="H5" s="19">
        <v>46835.519999999997</v>
      </c>
      <c r="I5" s="20"/>
      <c r="K5" s="7"/>
    </row>
    <row r="6" spans="1:13">
      <c r="A6" s="22" t="s">
        <v>15</v>
      </c>
      <c r="B6" s="22">
        <v>132</v>
      </c>
      <c r="C6" s="22" t="s">
        <v>15</v>
      </c>
      <c r="D6" s="22" t="s">
        <v>16</v>
      </c>
      <c r="E6" s="23"/>
      <c r="F6" s="24" t="s">
        <v>17</v>
      </c>
      <c r="G6" s="24" t="s">
        <v>18</v>
      </c>
      <c r="H6" s="25"/>
      <c r="I6" s="26">
        <v>33121.199999999997</v>
      </c>
      <c r="K6" s="7"/>
    </row>
    <row r="7" spans="1:13" ht="15.75">
      <c r="A7" s="22" t="s">
        <v>15</v>
      </c>
      <c r="B7" s="22">
        <v>132</v>
      </c>
      <c r="C7" s="22" t="s">
        <v>15</v>
      </c>
      <c r="D7" s="22" t="s">
        <v>19</v>
      </c>
      <c r="E7" s="23"/>
      <c r="F7" s="24" t="s">
        <v>20</v>
      </c>
      <c r="G7" s="24" t="s">
        <v>21</v>
      </c>
      <c r="H7" s="25"/>
      <c r="I7" s="26">
        <v>3192.7</v>
      </c>
      <c r="K7" s="153" t="s">
        <v>22</v>
      </c>
      <c r="L7" s="154"/>
    </row>
    <row r="8" spans="1:13" ht="15.75">
      <c r="A8" s="22" t="s">
        <v>15</v>
      </c>
      <c r="B8" s="22">
        <v>132</v>
      </c>
      <c r="C8" s="22" t="s">
        <v>15</v>
      </c>
      <c r="D8" s="22" t="s">
        <v>23</v>
      </c>
      <c r="E8" s="23"/>
      <c r="F8" s="24" t="s">
        <v>24</v>
      </c>
      <c r="G8" s="24" t="s">
        <v>25</v>
      </c>
      <c r="H8" s="25"/>
      <c r="I8" s="26">
        <v>19222.7</v>
      </c>
      <c r="J8" s="27"/>
      <c r="K8" s="155">
        <f>SUM(H4+H5)</f>
        <v>53298.11</v>
      </c>
      <c r="L8" s="154"/>
    </row>
    <row r="9" spans="1:13" ht="15.75">
      <c r="A9" s="22" t="s">
        <v>15</v>
      </c>
      <c r="B9" s="22">
        <v>132</v>
      </c>
      <c r="C9" s="22" t="s">
        <v>15</v>
      </c>
      <c r="D9" s="22" t="s">
        <v>26</v>
      </c>
      <c r="E9" s="23"/>
      <c r="F9" s="24" t="s">
        <v>27</v>
      </c>
      <c r="G9" s="24" t="s">
        <v>28</v>
      </c>
      <c r="H9" s="25"/>
      <c r="I9" s="26">
        <v>13672.54</v>
      </c>
      <c r="K9" s="21"/>
    </row>
    <row r="10" spans="1:13" ht="15.75">
      <c r="A10" s="22" t="s">
        <v>15</v>
      </c>
      <c r="B10" s="22">
        <v>132</v>
      </c>
      <c r="C10" s="22" t="s">
        <v>15</v>
      </c>
      <c r="D10" s="22" t="s">
        <v>29</v>
      </c>
      <c r="E10" s="23"/>
      <c r="F10" s="24" t="s">
        <v>30</v>
      </c>
      <c r="G10" s="24" t="s">
        <v>31</v>
      </c>
      <c r="H10" s="25"/>
      <c r="I10" s="26">
        <v>1000</v>
      </c>
      <c r="K10" s="21"/>
    </row>
    <row r="11" spans="1:13" ht="15.75">
      <c r="A11" s="22" t="s">
        <v>15</v>
      </c>
      <c r="B11" s="22">
        <v>132</v>
      </c>
      <c r="C11" s="22" t="s">
        <v>15</v>
      </c>
      <c r="D11" s="22" t="s">
        <v>32</v>
      </c>
      <c r="E11" s="23"/>
      <c r="F11" s="24" t="s">
        <v>33</v>
      </c>
      <c r="G11" s="24" t="s">
        <v>34</v>
      </c>
      <c r="H11" s="25"/>
      <c r="I11" s="26">
        <v>24223.21</v>
      </c>
      <c r="K11" s="21"/>
    </row>
    <row r="12" spans="1:13" ht="15.75">
      <c r="A12" s="22" t="s">
        <v>15</v>
      </c>
      <c r="B12" s="22">
        <v>132</v>
      </c>
      <c r="C12" s="22" t="s">
        <v>15</v>
      </c>
      <c r="D12" s="22" t="s">
        <v>35</v>
      </c>
      <c r="E12" s="23"/>
      <c r="F12" s="24" t="s">
        <v>36</v>
      </c>
      <c r="G12" s="24" t="s">
        <v>37</v>
      </c>
      <c r="H12" s="25"/>
      <c r="I12" s="26">
        <v>0</v>
      </c>
      <c r="K12" s="21"/>
    </row>
    <row r="13" spans="1:13" ht="15.75">
      <c r="A13" s="28" t="s">
        <v>15</v>
      </c>
      <c r="B13" s="28">
        <v>132</v>
      </c>
      <c r="C13" s="28" t="s">
        <v>38</v>
      </c>
      <c r="D13" s="28" t="s">
        <v>39</v>
      </c>
      <c r="E13" s="29"/>
      <c r="F13" s="30" t="s">
        <v>40</v>
      </c>
      <c r="G13" s="30" t="s">
        <v>41</v>
      </c>
      <c r="H13" s="31"/>
      <c r="I13" s="32">
        <v>1000</v>
      </c>
      <c r="K13" s="21"/>
    </row>
    <row r="14" spans="1:13" ht="15.75">
      <c r="A14" s="28" t="s">
        <v>15</v>
      </c>
      <c r="B14" s="28">
        <v>132</v>
      </c>
      <c r="C14" s="28" t="s">
        <v>38</v>
      </c>
      <c r="D14" s="28" t="s">
        <v>42</v>
      </c>
      <c r="E14" s="29"/>
      <c r="F14" s="30" t="s">
        <v>43</v>
      </c>
      <c r="G14" s="30" t="s">
        <v>44</v>
      </c>
      <c r="H14" s="31"/>
      <c r="I14" s="32">
        <v>1000</v>
      </c>
      <c r="K14" s="21"/>
    </row>
    <row r="15" spans="1:13" ht="15.75">
      <c r="A15" s="28" t="s">
        <v>15</v>
      </c>
      <c r="B15" s="28">
        <v>132</v>
      </c>
      <c r="C15" s="28" t="s">
        <v>38</v>
      </c>
      <c r="D15" s="28" t="s">
        <v>45</v>
      </c>
      <c r="E15" s="29"/>
      <c r="F15" s="30" t="s">
        <v>46</v>
      </c>
      <c r="G15" s="30" t="s">
        <v>47</v>
      </c>
      <c r="H15" s="31"/>
      <c r="I15" s="32">
        <v>1000</v>
      </c>
      <c r="K15" s="153" t="s">
        <v>48</v>
      </c>
      <c r="L15" s="154"/>
    </row>
    <row r="16" spans="1:13" ht="15.75">
      <c r="A16" s="28" t="s">
        <v>15</v>
      </c>
      <c r="B16" s="28">
        <v>132</v>
      </c>
      <c r="C16" s="28" t="s">
        <v>38</v>
      </c>
      <c r="D16" s="28" t="s">
        <v>49</v>
      </c>
      <c r="E16" s="29"/>
      <c r="F16" s="30" t="s">
        <v>50</v>
      </c>
      <c r="G16" s="30" t="s">
        <v>51</v>
      </c>
      <c r="H16" s="31"/>
      <c r="I16" s="32">
        <v>0</v>
      </c>
      <c r="K16" s="155">
        <f>SUM(I6:I111)</f>
        <v>1616351.9900000002</v>
      </c>
      <c r="L16" s="154"/>
    </row>
    <row r="17" spans="1:11" ht="15.75">
      <c r="A17" s="28" t="s">
        <v>15</v>
      </c>
      <c r="B17" s="28">
        <v>132</v>
      </c>
      <c r="C17" s="28" t="s">
        <v>38</v>
      </c>
      <c r="D17" s="28" t="s">
        <v>52</v>
      </c>
      <c r="E17" s="29"/>
      <c r="F17" s="30" t="s">
        <v>53</v>
      </c>
      <c r="G17" s="30" t="s">
        <v>54</v>
      </c>
      <c r="H17" s="31"/>
      <c r="I17" s="32">
        <v>900</v>
      </c>
      <c r="K17" s="21"/>
    </row>
    <row r="18" spans="1:11" ht="15.75">
      <c r="A18" s="3" t="s">
        <v>15</v>
      </c>
      <c r="B18" s="3">
        <v>132</v>
      </c>
      <c r="C18" s="3" t="s">
        <v>38</v>
      </c>
      <c r="D18" s="3" t="s">
        <v>52</v>
      </c>
      <c r="E18" s="33"/>
      <c r="F18" s="34" t="s">
        <v>53</v>
      </c>
      <c r="G18" s="35" t="s">
        <v>55</v>
      </c>
      <c r="H18" s="36">
        <v>900</v>
      </c>
      <c r="I18" s="20"/>
      <c r="K18" s="21"/>
    </row>
    <row r="19" spans="1:11" ht="15.75">
      <c r="A19" s="28" t="s">
        <v>15</v>
      </c>
      <c r="B19" s="28">
        <v>132</v>
      </c>
      <c r="C19" s="28" t="s">
        <v>38</v>
      </c>
      <c r="D19" s="28" t="s">
        <v>56</v>
      </c>
      <c r="E19" s="29"/>
      <c r="F19" s="30" t="s">
        <v>57</v>
      </c>
      <c r="G19" s="30" t="s">
        <v>58</v>
      </c>
      <c r="H19" s="31"/>
      <c r="I19" s="32">
        <v>500</v>
      </c>
      <c r="K19" s="21"/>
    </row>
    <row r="20" spans="1:11" ht="15.75">
      <c r="A20" s="28" t="s">
        <v>15</v>
      </c>
      <c r="B20" s="28">
        <v>132</v>
      </c>
      <c r="C20" s="28" t="s">
        <v>38</v>
      </c>
      <c r="D20" s="28" t="s">
        <v>59</v>
      </c>
      <c r="E20" s="29"/>
      <c r="F20" s="30" t="s">
        <v>60</v>
      </c>
      <c r="G20" s="30" t="s">
        <v>61</v>
      </c>
      <c r="H20" s="31"/>
      <c r="I20" s="32">
        <v>200</v>
      </c>
      <c r="K20" s="21"/>
    </row>
    <row r="21" spans="1:11" ht="15.75" customHeight="1">
      <c r="A21" s="28" t="s">
        <v>15</v>
      </c>
      <c r="B21" s="28">
        <v>132</v>
      </c>
      <c r="C21" s="28" t="s">
        <v>38</v>
      </c>
      <c r="D21" s="28" t="s">
        <v>62</v>
      </c>
      <c r="E21" s="29"/>
      <c r="F21" s="30" t="s">
        <v>63</v>
      </c>
      <c r="G21" s="30" t="s">
        <v>64</v>
      </c>
      <c r="H21" s="31"/>
      <c r="I21" s="32">
        <v>100</v>
      </c>
      <c r="K21" s="21"/>
    </row>
    <row r="22" spans="1:11" ht="15.75" customHeight="1">
      <c r="A22" s="28" t="s">
        <v>15</v>
      </c>
      <c r="B22" s="28">
        <v>135</v>
      </c>
      <c r="C22" s="28" t="s">
        <v>38</v>
      </c>
      <c r="D22" s="28" t="s">
        <v>39</v>
      </c>
      <c r="E22" s="29"/>
      <c r="F22" s="30" t="s">
        <v>65</v>
      </c>
      <c r="G22" s="30" t="s">
        <v>66</v>
      </c>
      <c r="H22" s="31"/>
      <c r="I22" s="32">
        <v>4000</v>
      </c>
      <c r="K22" s="21"/>
    </row>
    <row r="23" spans="1:11" ht="15.75" customHeight="1">
      <c r="A23" s="28" t="s">
        <v>15</v>
      </c>
      <c r="B23" s="28">
        <v>135</v>
      </c>
      <c r="C23" s="28" t="s">
        <v>38</v>
      </c>
      <c r="D23" s="28" t="s">
        <v>42</v>
      </c>
      <c r="E23" s="29"/>
      <c r="F23" s="30" t="s">
        <v>67</v>
      </c>
      <c r="G23" s="30" t="s">
        <v>68</v>
      </c>
      <c r="H23" s="31"/>
      <c r="I23" s="32">
        <v>1000</v>
      </c>
      <c r="K23" s="21"/>
    </row>
    <row r="24" spans="1:11" ht="15.75" customHeight="1">
      <c r="A24" s="28" t="s">
        <v>15</v>
      </c>
      <c r="B24" s="28">
        <v>135</v>
      </c>
      <c r="C24" s="28" t="s">
        <v>38</v>
      </c>
      <c r="D24" s="28" t="s">
        <v>45</v>
      </c>
      <c r="E24" s="29"/>
      <c r="F24" s="30" t="s">
        <v>69</v>
      </c>
      <c r="G24" s="30" t="s">
        <v>70</v>
      </c>
      <c r="H24" s="31"/>
      <c r="I24" s="32">
        <v>1500</v>
      </c>
      <c r="K24" s="21"/>
    </row>
    <row r="25" spans="1:11" ht="15.75" customHeight="1">
      <c r="A25" s="28" t="s">
        <v>15</v>
      </c>
      <c r="B25" s="28">
        <v>135</v>
      </c>
      <c r="C25" s="28" t="s">
        <v>38</v>
      </c>
      <c r="D25" s="28" t="s">
        <v>49</v>
      </c>
      <c r="E25" s="29"/>
      <c r="F25" s="30" t="s">
        <v>71</v>
      </c>
      <c r="G25" s="30" t="s">
        <v>51</v>
      </c>
      <c r="H25" s="31"/>
      <c r="I25" s="32">
        <v>800</v>
      </c>
      <c r="K25" s="21"/>
    </row>
    <row r="26" spans="1:11" ht="15.75" customHeight="1">
      <c r="A26" s="28" t="s">
        <v>15</v>
      </c>
      <c r="B26" s="28">
        <v>135</v>
      </c>
      <c r="C26" s="28" t="s">
        <v>38</v>
      </c>
      <c r="D26" s="28" t="s">
        <v>52</v>
      </c>
      <c r="E26" s="29"/>
      <c r="F26" s="30" t="s">
        <v>72</v>
      </c>
      <c r="G26" s="30" t="s">
        <v>73</v>
      </c>
      <c r="H26" s="31"/>
      <c r="I26" s="32">
        <v>1501</v>
      </c>
      <c r="K26" s="21"/>
    </row>
    <row r="27" spans="1:11" ht="15.75" customHeight="1">
      <c r="A27" s="3" t="s">
        <v>15</v>
      </c>
      <c r="B27" s="3">
        <v>135</v>
      </c>
      <c r="C27" s="3" t="s">
        <v>38</v>
      </c>
      <c r="D27" s="3" t="s">
        <v>52</v>
      </c>
      <c r="E27" s="33"/>
      <c r="F27" s="34" t="s">
        <v>72</v>
      </c>
      <c r="G27" s="35" t="s">
        <v>74</v>
      </c>
      <c r="H27" s="36">
        <v>725</v>
      </c>
      <c r="I27" s="20"/>
      <c r="K27" s="21"/>
    </row>
    <row r="28" spans="1:11" ht="15.75" customHeight="1">
      <c r="A28" s="3" t="s">
        <v>15</v>
      </c>
      <c r="B28" s="3">
        <v>135</v>
      </c>
      <c r="C28" s="3" t="s">
        <v>38</v>
      </c>
      <c r="D28" s="3" t="s">
        <v>52</v>
      </c>
      <c r="E28" s="33"/>
      <c r="F28" s="34" t="s">
        <v>72</v>
      </c>
      <c r="G28" s="35" t="s">
        <v>75</v>
      </c>
      <c r="H28" s="36">
        <v>776</v>
      </c>
      <c r="I28" s="20"/>
      <c r="K28" s="21"/>
    </row>
    <row r="29" spans="1:11" ht="15.75" customHeight="1">
      <c r="A29" s="28" t="s">
        <v>15</v>
      </c>
      <c r="B29" s="28">
        <v>135</v>
      </c>
      <c r="C29" s="28" t="s">
        <v>38</v>
      </c>
      <c r="D29" s="28" t="s">
        <v>56</v>
      </c>
      <c r="E29" s="29"/>
      <c r="F29" s="30" t="s">
        <v>76</v>
      </c>
      <c r="G29" s="30" t="s">
        <v>77</v>
      </c>
      <c r="H29" s="31"/>
      <c r="I29" s="32">
        <v>600</v>
      </c>
      <c r="K29" s="21"/>
    </row>
    <row r="30" spans="1:11" ht="15.75" customHeight="1">
      <c r="A30" s="28">
        <v>1</v>
      </c>
      <c r="B30" s="28">
        <v>136</v>
      </c>
      <c r="C30" s="28">
        <v>2</v>
      </c>
      <c r="D30" s="28" t="s">
        <v>78</v>
      </c>
      <c r="E30" s="29"/>
      <c r="F30" s="30" t="s">
        <v>79</v>
      </c>
      <c r="G30" s="30" t="s">
        <v>80</v>
      </c>
      <c r="H30" s="31"/>
      <c r="I30" s="32">
        <v>650</v>
      </c>
      <c r="K30" s="21"/>
    </row>
    <row r="31" spans="1:11" ht="15.75" customHeight="1">
      <c r="A31" s="28">
        <v>1</v>
      </c>
      <c r="B31" s="28">
        <v>136</v>
      </c>
      <c r="C31" s="28">
        <v>2</v>
      </c>
      <c r="D31" s="28" t="s">
        <v>81</v>
      </c>
      <c r="E31" s="29"/>
      <c r="F31" s="30" t="s">
        <v>82</v>
      </c>
      <c r="G31" s="30" t="s">
        <v>83</v>
      </c>
      <c r="H31" s="31"/>
      <c r="I31" s="32">
        <v>3000</v>
      </c>
      <c r="K31" s="21"/>
    </row>
    <row r="32" spans="1:11" ht="15.75" customHeight="1">
      <c r="A32" s="28">
        <v>1</v>
      </c>
      <c r="B32" s="28">
        <v>136</v>
      </c>
      <c r="C32" s="28">
        <v>2</v>
      </c>
      <c r="D32" s="28" t="s">
        <v>42</v>
      </c>
      <c r="E32" s="29"/>
      <c r="F32" s="30" t="s">
        <v>84</v>
      </c>
      <c r="G32" s="30" t="s">
        <v>85</v>
      </c>
      <c r="H32" s="31"/>
      <c r="I32" s="32">
        <v>9000</v>
      </c>
      <c r="K32" s="21"/>
    </row>
    <row r="33" spans="1:11" ht="15.75" customHeight="1">
      <c r="A33" s="28">
        <v>1</v>
      </c>
      <c r="B33" s="28">
        <v>136</v>
      </c>
      <c r="C33" s="28">
        <v>2</v>
      </c>
      <c r="D33" s="28" t="s">
        <v>45</v>
      </c>
      <c r="E33" s="29"/>
      <c r="F33" s="30" t="s">
        <v>86</v>
      </c>
      <c r="G33" s="30" t="s">
        <v>87</v>
      </c>
      <c r="H33" s="31"/>
      <c r="I33" s="32">
        <v>2400</v>
      </c>
      <c r="K33" s="21"/>
    </row>
    <row r="34" spans="1:11" ht="15.75" customHeight="1">
      <c r="A34" s="28">
        <v>1</v>
      </c>
      <c r="B34" s="28">
        <v>136</v>
      </c>
      <c r="C34" s="28">
        <v>2</v>
      </c>
      <c r="D34" s="28" t="s">
        <v>88</v>
      </c>
      <c r="E34" s="29"/>
      <c r="F34" s="30" t="s">
        <v>89</v>
      </c>
      <c r="G34" s="30" t="s">
        <v>90</v>
      </c>
      <c r="H34" s="31"/>
      <c r="I34" s="32">
        <v>500</v>
      </c>
      <c r="K34" s="21"/>
    </row>
    <row r="35" spans="1:11" ht="15.75" customHeight="1">
      <c r="A35" s="28">
        <v>1</v>
      </c>
      <c r="B35" s="28">
        <v>136</v>
      </c>
      <c r="C35" s="28">
        <v>2</v>
      </c>
      <c r="D35" s="28" t="s">
        <v>52</v>
      </c>
      <c r="E35" s="29"/>
      <c r="F35" s="30" t="s">
        <v>91</v>
      </c>
      <c r="G35" s="30" t="s">
        <v>92</v>
      </c>
      <c r="H35" s="31"/>
      <c r="I35" s="32">
        <v>1290</v>
      </c>
      <c r="K35" s="21"/>
    </row>
    <row r="36" spans="1:11" ht="15.75" customHeight="1">
      <c r="A36" s="3">
        <v>1</v>
      </c>
      <c r="B36" s="3">
        <v>136</v>
      </c>
      <c r="C36" s="3">
        <v>2</v>
      </c>
      <c r="D36" s="3" t="s">
        <v>52</v>
      </c>
      <c r="E36" s="33"/>
      <c r="F36" s="34" t="s">
        <v>91</v>
      </c>
      <c r="G36" s="35" t="s">
        <v>93</v>
      </c>
      <c r="H36" s="36">
        <v>790</v>
      </c>
      <c r="I36" s="20"/>
      <c r="K36" s="21"/>
    </row>
    <row r="37" spans="1:11" ht="15.75" customHeight="1">
      <c r="A37" s="3">
        <v>1</v>
      </c>
      <c r="B37" s="3">
        <v>136</v>
      </c>
      <c r="C37" s="3">
        <v>2</v>
      </c>
      <c r="D37" s="3" t="s">
        <v>52</v>
      </c>
      <c r="E37" s="33"/>
      <c r="F37" s="34" t="s">
        <v>91</v>
      </c>
      <c r="G37" s="35" t="s">
        <v>94</v>
      </c>
      <c r="H37" s="36">
        <v>500</v>
      </c>
      <c r="I37" s="20"/>
      <c r="K37" s="21"/>
    </row>
    <row r="38" spans="1:11" ht="15.75" customHeight="1">
      <c r="A38" s="28">
        <v>1</v>
      </c>
      <c r="B38" s="28">
        <v>136</v>
      </c>
      <c r="C38" s="28">
        <v>2</v>
      </c>
      <c r="D38" s="28" t="s">
        <v>95</v>
      </c>
      <c r="E38" s="29"/>
      <c r="F38" s="30" t="s">
        <v>96</v>
      </c>
      <c r="G38" s="30" t="s">
        <v>97</v>
      </c>
      <c r="H38" s="31"/>
      <c r="I38" s="32">
        <v>6000</v>
      </c>
      <c r="K38" s="21"/>
    </row>
    <row r="39" spans="1:11" ht="15.75" customHeight="1">
      <c r="A39" s="22" t="s">
        <v>15</v>
      </c>
      <c r="B39" s="22">
        <v>151</v>
      </c>
      <c r="C39" s="22" t="s">
        <v>15</v>
      </c>
      <c r="D39" s="22" t="s">
        <v>98</v>
      </c>
      <c r="E39" s="23"/>
      <c r="F39" s="24" t="s">
        <v>99</v>
      </c>
      <c r="G39" s="24" t="s">
        <v>100</v>
      </c>
      <c r="H39" s="25"/>
      <c r="I39" s="26">
        <v>14415.02</v>
      </c>
      <c r="K39" s="21"/>
    </row>
    <row r="40" spans="1:11" ht="15.75" customHeight="1">
      <c r="A40" s="22" t="s">
        <v>15</v>
      </c>
      <c r="B40" s="22">
        <v>151</v>
      </c>
      <c r="C40" s="22" t="s">
        <v>15</v>
      </c>
      <c r="D40" s="22" t="s">
        <v>19</v>
      </c>
      <c r="E40" s="23"/>
      <c r="F40" s="24" t="s">
        <v>101</v>
      </c>
      <c r="G40" s="24" t="s">
        <v>102</v>
      </c>
      <c r="H40" s="25"/>
      <c r="I40" s="26">
        <v>4899.16</v>
      </c>
      <c r="K40" s="21"/>
    </row>
    <row r="41" spans="1:11" ht="15.75" customHeight="1">
      <c r="A41" s="22">
        <v>1</v>
      </c>
      <c r="B41" s="22">
        <v>151</v>
      </c>
      <c r="C41" s="22">
        <v>1</v>
      </c>
      <c r="D41" s="22" t="s">
        <v>23</v>
      </c>
      <c r="E41" s="23"/>
      <c r="F41" s="24" t="s">
        <v>103</v>
      </c>
      <c r="G41" s="24" t="s">
        <v>104</v>
      </c>
      <c r="H41" s="25"/>
      <c r="I41" s="26">
        <v>10917.62</v>
      </c>
      <c r="K41" s="21"/>
    </row>
    <row r="42" spans="1:11" ht="15.75" customHeight="1">
      <c r="A42" s="22" t="s">
        <v>15</v>
      </c>
      <c r="B42" s="22">
        <v>151</v>
      </c>
      <c r="C42" s="22" t="s">
        <v>15</v>
      </c>
      <c r="D42" s="22" t="s">
        <v>26</v>
      </c>
      <c r="E42" s="23"/>
      <c r="F42" s="24" t="s">
        <v>105</v>
      </c>
      <c r="G42" s="24" t="s">
        <v>106</v>
      </c>
      <c r="H42" s="25"/>
      <c r="I42" s="26">
        <v>2862.86</v>
      </c>
      <c r="K42" s="21"/>
    </row>
    <row r="43" spans="1:11" ht="15.75" customHeight="1">
      <c r="A43" s="22" t="s">
        <v>15</v>
      </c>
      <c r="B43" s="22">
        <v>151</v>
      </c>
      <c r="C43" s="22" t="s">
        <v>15</v>
      </c>
      <c r="D43" s="22" t="s">
        <v>29</v>
      </c>
      <c r="E43" s="23"/>
      <c r="F43" s="24" t="s">
        <v>107</v>
      </c>
      <c r="G43" s="24" t="s">
        <v>108</v>
      </c>
      <c r="H43" s="25"/>
      <c r="I43" s="26">
        <v>2000</v>
      </c>
      <c r="K43" s="21"/>
    </row>
    <row r="44" spans="1:11" ht="15.75" customHeight="1">
      <c r="A44" s="22" t="s">
        <v>15</v>
      </c>
      <c r="B44" s="22">
        <v>151</v>
      </c>
      <c r="C44" s="22" t="s">
        <v>15</v>
      </c>
      <c r="D44" s="22" t="s">
        <v>32</v>
      </c>
      <c r="E44" s="23"/>
      <c r="F44" s="24" t="s">
        <v>109</v>
      </c>
      <c r="G44" s="24" t="s">
        <v>110</v>
      </c>
      <c r="H44" s="25"/>
      <c r="I44" s="26">
        <v>11583.13</v>
      </c>
      <c r="K44" s="21"/>
    </row>
    <row r="45" spans="1:11" ht="15.75" customHeight="1">
      <c r="A45" s="28" t="s">
        <v>15</v>
      </c>
      <c r="B45" s="28">
        <v>151</v>
      </c>
      <c r="C45" s="28" t="s">
        <v>38</v>
      </c>
      <c r="D45" s="28" t="s">
        <v>111</v>
      </c>
      <c r="E45" s="29"/>
      <c r="F45" s="30" t="s">
        <v>112</v>
      </c>
      <c r="G45" s="30" t="s">
        <v>113</v>
      </c>
      <c r="H45" s="31"/>
      <c r="I45" s="32">
        <v>5000</v>
      </c>
      <c r="K45" s="21"/>
    </row>
    <row r="46" spans="1:11" ht="15.75" customHeight="1">
      <c r="A46" s="28" t="s">
        <v>15</v>
      </c>
      <c r="B46" s="28">
        <v>151</v>
      </c>
      <c r="C46" s="28" t="s">
        <v>38</v>
      </c>
      <c r="D46" s="28" t="s">
        <v>114</v>
      </c>
      <c r="E46" s="29"/>
      <c r="F46" s="30" t="s">
        <v>115</v>
      </c>
      <c r="G46" s="30" t="s">
        <v>116</v>
      </c>
      <c r="H46" s="31"/>
      <c r="I46" s="32">
        <v>6000</v>
      </c>
      <c r="K46" s="21"/>
    </row>
    <row r="47" spans="1:11" ht="15.75" customHeight="1">
      <c r="A47" s="37">
        <v>1</v>
      </c>
      <c r="B47" s="37">
        <v>151</v>
      </c>
      <c r="C47" s="37">
        <v>6</v>
      </c>
      <c r="D47" s="37" t="s">
        <v>117</v>
      </c>
      <c r="E47" s="38"/>
      <c r="F47" s="39" t="s">
        <v>118</v>
      </c>
      <c r="G47" s="40" t="s">
        <v>119</v>
      </c>
      <c r="H47" s="41"/>
      <c r="I47" s="42">
        <v>90000</v>
      </c>
      <c r="K47" s="21"/>
    </row>
    <row r="48" spans="1:11" ht="15.75" customHeight="1">
      <c r="A48" s="43">
        <v>1</v>
      </c>
      <c r="B48" s="43">
        <v>151</v>
      </c>
      <c r="C48" s="43">
        <v>6</v>
      </c>
      <c r="D48" s="43" t="s">
        <v>117</v>
      </c>
      <c r="E48" s="44"/>
      <c r="F48" s="45" t="s">
        <v>118</v>
      </c>
      <c r="G48" s="46" t="s">
        <v>120</v>
      </c>
      <c r="H48" s="47">
        <v>90000</v>
      </c>
      <c r="I48" s="48"/>
      <c r="K48" s="21"/>
    </row>
    <row r="49" spans="1:11" ht="15.75" customHeight="1">
      <c r="A49" s="37">
        <v>1</v>
      </c>
      <c r="B49" s="37">
        <v>153</v>
      </c>
      <c r="C49" s="37">
        <v>6</v>
      </c>
      <c r="D49" s="37" t="s">
        <v>121</v>
      </c>
      <c r="E49" s="49"/>
      <c r="F49" s="39" t="s">
        <v>122</v>
      </c>
      <c r="G49" s="39" t="s">
        <v>123</v>
      </c>
      <c r="H49" s="50"/>
      <c r="I49" s="51">
        <v>96482.53</v>
      </c>
      <c r="K49" s="21"/>
    </row>
    <row r="50" spans="1:11" ht="15.75" customHeight="1">
      <c r="A50" s="37">
        <v>1</v>
      </c>
      <c r="B50" s="37">
        <v>153</v>
      </c>
      <c r="C50" s="37">
        <v>6</v>
      </c>
      <c r="D50" s="37" t="s">
        <v>124</v>
      </c>
      <c r="E50" s="49"/>
      <c r="F50" s="39" t="s">
        <v>125</v>
      </c>
      <c r="G50" s="39" t="s">
        <v>126</v>
      </c>
      <c r="H50" s="52"/>
      <c r="I50" s="53">
        <v>578417.76</v>
      </c>
      <c r="K50" s="21"/>
    </row>
    <row r="51" spans="1:11" ht="15.75" customHeight="1">
      <c r="A51" s="37">
        <v>1</v>
      </c>
      <c r="B51" s="37">
        <v>153</v>
      </c>
      <c r="C51" s="37">
        <v>6</v>
      </c>
      <c r="D51" s="37" t="s">
        <v>127</v>
      </c>
      <c r="E51" s="49"/>
      <c r="F51" s="39" t="s">
        <v>128</v>
      </c>
      <c r="G51" s="39" t="s">
        <v>129</v>
      </c>
      <c r="H51" s="52"/>
      <c r="I51" s="54">
        <v>0</v>
      </c>
      <c r="K51" s="21"/>
    </row>
    <row r="52" spans="1:11" ht="15.75" customHeight="1">
      <c r="A52" s="28">
        <v>1</v>
      </c>
      <c r="B52" s="28">
        <v>160</v>
      </c>
      <c r="C52" s="28">
        <v>2</v>
      </c>
      <c r="D52" s="28" t="s">
        <v>111</v>
      </c>
      <c r="E52" s="29"/>
      <c r="F52" s="30" t="s">
        <v>130</v>
      </c>
      <c r="G52" s="30" t="s">
        <v>131</v>
      </c>
      <c r="H52" s="31"/>
      <c r="I52" s="32">
        <v>8000</v>
      </c>
      <c r="K52" s="21"/>
    </row>
    <row r="53" spans="1:11" ht="15.75" customHeight="1">
      <c r="A53" s="3">
        <v>1</v>
      </c>
      <c r="B53" s="3">
        <v>160</v>
      </c>
      <c r="C53" s="3">
        <v>2</v>
      </c>
      <c r="D53" s="3" t="s">
        <v>111</v>
      </c>
      <c r="E53" s="33"/>
      <c r="F53" s="34" t="s">
        <v>130</v>
      </c>
      <c r="G53" s="35" t="s">
        <v>132</v>
      </c>
      <c r="H53" s="36">
        <v>5000</v>
      </c>
      <c r="I53" s="20"/>
      <c r="K53" s="21"/>
    </row>
    <row r="54" spans="1:11" ht="15.75" customHeight="1">
      <c r="A54" s="3">
        <v>1</v>
      </c>
      <c r="B54" s="3">
        <v>160</v>
      </c>
      <c r="C54" s="3">
        <v>2</v>
      </c>
      <c r="D54" s="3" t="s">
        <v>111</v>
      </c>
      <c r="E54" s="33"/>
      <c r="F54" s="34" t="s">
        <v>130</v>
      </c>
      <c r="G54" s="35" t="s">
        <v>133</v>
      </c>
      <c r="H54" s="36">
        <v>3000</v>
      </c>
      <c r="I54" s="20"/>
      <c r="K54" s="21"/>
    </row>
    <row r="55" spans="1:11" ht="15.75" customHeight="1">
      <c r="A55" s="28">
        <v>1</v>
      </c>
      <c r="B55" s="28">
        <v>160</v>
      </c>
      <c r="C55" s="28">
        <v>2</v>
      </c>
      <c r="D55" s="28" t="s">
        <v>134</v>
      </c>
      <c r="E55" s="29"/>
      <c r="F55" s="30" t="s">
        <v>135</v>
      </c>
      <c r="G55" s="30" t="s">
        <v>136</v>
      </c>
      <c r="H55" s="31"/>
      <c r="I55" s="32">
        <v>6000</v>
      </c>
      <c r="K55" s="21"/>
    </row>
    <row r="56" spans="1:11" ht="15.75" customHeight="1">
      <c r="A56" s="28">
        <v>1</v>
      </c>
      <c r="B56" s="28">
        <v>160</v>
      </c>
      <c r="C56" s="28">
        <v>2</v>
      </c>
      <c r="D56" s="28" t="s">
        <v>137</v>
      </c>
      <c r="E56" s="29"/>
      <c r="F56" s="30" t="s">
        <v>138</v>
      </c>
      <c r="G56" s="30" t="s">
        <v>139</v>
      </c>
      <c r="H56" s="31"/>
      <c r="I56" s="32">
        <v>35000</v>
      </c>
      <c r="K56" s="21"/>
    </row>
    <row r="57" spans="1:11" ht="15.75" customHeight="1">
      <c r="A57" s="28">
        <v>1</v>
      </c>
      <c r="B57" s="28">
        <v>160</v>
      </c>
      <c r="C57" s="28">
        <v>2</v>
      </c>
      <c r="D57" s="28" t="s">
        <v>49</v>
      </c>
      <c r="E57" s="29"/>
      <c r="F57" s="30" t="s">
        <v>140</v>
      </c>
      <c r="G57" s="30" t="s">
        <v>141</v>
      </c>
      <c r="H57" s="31"/>
      <c r="I57" s="32">
        <v>1000</v>
      </c>
      <c r="K57" s="21"/>
    </row>
    <row r="58" spans="1:11" ht="15.75" customHeight="1">
      <c r="A58" s="28" t="s">
        <v>15</v>
      </c>
      <c r="B58" s="28">
        <v>160</v>
      </c>
      <c r="C58" s="28" t="s">
        <v>38</v>
      </c>
      <c r="D58" s="28" t="s">
        <v>56</v>
      </c>
      <c r="E58" s="29"/>
      <c r="F58" s="30" t="s">
        <v>142</v>
      </c>
      <c r="G58" s="30" t="s">
        <v>143</v>
      </c>
      <c r="H58" s="31"/>
      <c r="I58" s="32">
        <v>1000</v>
      </c>
      <c r="K58" s="21"/>
    </row>
    <row r="59" spans="1:11" ht="15.75" customHeight="1">
      <c r="A59" s="28" t="s">
        <v>15</v>
      </c>
      <c r="B59" s="28">
        <v>160</v>
      </c>
      <c r="C59" s="28" t="s">
        <v>38</v>
      </c>
      <c r="D59" s="28" t="s">
        <v>95</v>
      </c>
      <c r="E59" s="29"/>
      <c r="F59" s="30" t="s">
        <v>144</v>
      </c>
      <c r="G59" s="30" t="s">
        <v>145</v>
      </c>
      <c r="H59" s="31"/>
      <c r="I59" s="32">
        <v>12000</v>
      </c>
      <c r="K59" s="21"/>
    </row>
    <row r="60" spans="1:11" ht="15.75" customHeight="1">
      <c r="A60" s="3" t="s">
        <v>15</v>
      </c>
      <c r="B60" s="3">
        <v>160</v>
      </c>
      <c r="C60" s="3" t="s">
        <v>38</v>
      </c>
      <c r="D60" s="3" t="s">
        <v>95</v>
      </c>
      <c r="E60" s="33"/>
      <c r="F60" s="34" t="s">
        <v>144</v>
      </c>
      <c r="G60" s="35" t="s">
        <v>146</v>
      </c>
      <c r="H60" s="36"/>
      <c r="I60" s="20"/>
      <c r="K60" s="21"/>
    </row>
    <row r="61" spans="1:11" ht="15.75" customHeight="1">
      <c r="A61" s="28">
        <v>1</v>
      </c>
      <c r="B61" s="28">
        <v>161</v>
      </c>
      <c r="C61" s="28">
        <v>2</v>
      </c>
      <c r="D61" s="28" t="s">
        <v>111</v>
      </c>
      <c r="E61" s="29"/>
      <c r="F61" s="30" t="s">
        <v>147</v>
      </c>
      <c r="G61" s="30" t="s">
        <v>148</v>
      </c>
      <c r="H61" s="31"/>
      <c r="I61" s="32">
        <v>6000</v>
      </c>
      <c r="K61" s="21"/>
    </row>
    <row r="62" spans="1:11" ht="15.75" customHeight="1">
      <c r="A62" s="28">
        <v>1</v>
      </c>
      <c r="B62" s="28">
        <v>161</v>
      </c>
      <c r="C62" s="28">
        <v>2</v>
      </c>
      <c r="D62" s="28" t="s">
        <v>49</v>
      </c>
      <c r="E62" s="29"/>
      <c r="F62" s="30" t="s">
        <v>149</v>
      </c>
      <c r="G62" s="30" t="s">
        <v>141</v>
      </c>
      <c r="H62" s="31"/>
      <c r="I62" s="32">
        <v>100</v>
      </c>
      <c r="K62" s="21"/>
    </row>
    <row r="63" spans="1:11" ht="15.75" customHeight="1">
      <c r="A63" s="28" t="s">
        <v>15</v>
      </c>
      <c r="B63" s="28">
        <v>161</v>
      </c>
      <c r="C63" s="28" t="s">
        <v>38</v>
      </c>
      <c r="D63" s="28" t="s">
        <v>95</v>
      </c>
      <c r="E63" s="29"/>
      <c r="F63" s="30" t="s">
        <v>150</v>
      </c>
      <c r="G63" s="30" t="s">
        <v>145</v>
      </c>
      <c r="H63" s="31"/>
      <c r="I63" s="32">
        <v>43000</v>
      </c>
      <c r="K63" s="21"/>
    </row>
    <row r="64" spans="1:11" ht="15.75" customHeight="1">
      <c r="A64" s="3" t="s">
        <v>15</v>
      </c>
      <c r="B64" s="3">
        <v>161</v>
      </c>
      <c r="C64" s="3" t="s">
        <v>38</v>
      </c>
      <c r="D64" s="3" t="s">
        <v>95</v>
      </c>
      <c r="E64" s="33"/>
      <c r="F64" s="34" t="s">
        <v>150</v>
      </c>
      <c r="G64" s="35" t="s">
        <v>151</v>
      </c>
      <c r="H64" s="36">
        <v>35000</v>
      </c>
      <c r="I64" s="20"/>
      <c r="K64" s="21"/>
    </row>
    <row r="65" spans="1:13" ht="15.75" customHeight="1">
      <c r="A65" s="3">
        <v>1</v>
      </c>
      <c r="B65" s="3">
        <v>161</v>
      </c>
      <c r="C65" s="3">
        <v>2</v>
      </c>
      <c r="D65" s="3" t="s">
        <v>95</v>
      </c>
      <c r="E65" s="33"/>
      <c r="F65" s="34" t="s">
        <v>150</v>
      </c>
      <c r="G65" s="35" t="s">
        <v>152</v>
      </c>
      <c r="H65" s="36">
        <v>2000</v>
      </c>
      <c r="I65" s="20"/>
      <c r="K65" s="21"/>
    </row>
    <row r="66" spans="1:13" ht="15.75" customHeight="1">
      <c r="A66" s="3">
        <v>1</v>
      </c>
      <c r="B66" s="3">
        <v>161</v>
      </c>
      <c r="C66" s="3">
        <v>2</v>
      </c>
      <c r="D66" s="3" t="s">
        <v>95</v>
      </c>
      <c r="E66" s="33"/>
      <c r="F66" s="34" t="s">
        <v>150</v>
      </c>
      <c r="G66" s="35" t="s">
        <v>153</v>
      </c>
      <c r="H66" s="36">
        <v>6000</v>
      </c>
      <c r="I66" s="20"/>
      <c r="K66" s="21"/>
    </row>
    <row r="67" spans="1:13" ht="15.75" customHeight="1">
      <c r="A67" s="55">
        <v>1</v>
      </c>
      <c r="B67" s="55">
        <v>162</v>
      </c>
      <c r="C67" s="55">
        <v>2</v>
      </c>
      <c r="D67" s="55" t="s">
        <v>154</v>
      </c>
      <c r="E67" s="56"/>
      <c r="F67" s="56" t="s">
        <v>155</v>
      </c>
      <c r="G67" s="56" t="s">
        <v>156</v>
      </c>
      <c r="H67" s="57"/>
      <c r="I67" s="58">
        <v>163592</v>
      </c>
      <c r="J67" s="59"/>
      <c r="K67" s="21"/>
      <c r="L67" s="59"/>
      <c r="M67" s="59"/>
    </row>
    <row r="68" spans="1:13" ht="15.75" customHeight="1">
      <c r="A68" s="28" t="s">
        <v>15</v>
      </c>
      <c r="B68" s="28">
        <v>163</v>
      </c>
      <c r="C68" s="28" t="s">
        <v>38</v>
      </c>
      <c r="D68" s="28" t="s">
        <v>157</v>
      </c>
      <c r="E68" s="29"/>
      <c r="F68" s="30" t="s">
        <v>158</v>
      </c>
      <c r="G68" s="30" t="s">
        <v>159</v>
      </c>
      <c r="H68" s="31"/>
      <c r="I68" s="32">
        <v>1000</v>
      </c>
      <c r="K68" s="21"/>
    </row>
    <row r="69" spans="1:13" ht="15.75" customHeight="1">
      <c r="A69" s="28" t="s">
        <v>15</v>
      </c>
      <c r="B69" s="28">
        <v>163</v>
      </c>
      <c r="C69" s="28">
        <v>2</v>
      </c>
      <c r="D69" s="28" t="s">
        <v>88</v>
      </c>
      <c r="E69" s="29"/>
      <c r="F69" s="30" t="s">
        <v>160</v>
      </c>
      <c r="G69" s="30" t="s">
        <v>161</v>
      </c>
      <c r="H69" s="31"/>
      <c r="I69" s="32">
        <v>1000</v>
      </c>
      <c r="K69" s="21"/>
    </row>
    <row r="70" spans="1:13" ht="15.75" customHeight="1">
      <c r="A70" s="28" t="s">
        <v>15</v>
      </c>
      <c r="B70" s="28">
        <v>163</v>
      </c>
      <c r="C70" s="28" t="s">
        <v>38</v>
      </c>
      <c r="D70" s="28" t="s">
        <v>95</v>
      </c>
      <c r="E70" s="29"/>
      <c r="F70" s="30" t="s">
        <v>162</v>
      </c>
      <c r="G70" s="30" t="s">
        <v>163</v>
      </c>
      <c r="H70" s="31"/>
      <c r="I70" s="32">
        <v>5000</v>
      </c>
      <c r="K70" s="21"/>
    </row>
    <row r="71" spans="1:13" ht="15.75" customHeight="1">
      <c r="A71" s="28" t="s">
        <v>15</v>
      </c>
      <c r="B71" s="28">
        <v>164</v>
      </c>
      <c r="C71" s="28">
        <v>2</v>
      </c>
      <c r="D71" s="28" t="s">
        <v>111</v>
      </c>
      <c r="E71" s="29"/>
      <c r="F71" s="30" t="s">
        <v>164</v>
      </c>
      <c r="G71" s="30" t="s">
        <v>165</v>
      </c>
      <c r="H71" s="31"/>
      <c r="I71" s="32">
        <v>1500</v>
      </c>
      <c r="K71" s="21"/>
    </row>
    <row r="72" spans="1:13" ht="15.75" customHeight="1">
      <c r="A72" s="28" t="s">
        <v>15</v>
      </c>
      <c r="B72" s="28">
        <v>164</v>
      </c>
      <c r="C72" s="28">
        <v>2</v>
      </c>
      <c r="D72" s="28" t="s">
        <v>166</v>
      </c>
      <c r="E72" s="29"/>
      <c r="F72" s="30" t="s">
        <v>167</v>
      </c>
      <c r="G72" s="30" t="s">
        <v>168</v>
      </c>
      <c r="H72" s="31"/>
      <c r="I72" s="32">
        <v>1000</v>
      </c>
      <c r="K72" s="21"/>
    </row>
    <row r="73" spans="1:13" ht="15.75" customHeight="1">
      <c r="A73" s="28" t="s">
        <v>15</v>
      </c>
      <c r="B73" s="28">
        <v>164</v>
      </c>
      <c r="C73" s="28">
        <v>2</v>
      </c>
      <c r="D73" s="28" t="s">
        <v>137</v>
      </c>
      <c r="E73" s="29"/>
      <c r="F73" s="30" t="s">
        <v>169</v>
      </c>
      <c r="G73" s="30" t="s">
        <v>170</v>
      </c>
      <c r="H73" s="31"/>
      <c r="I73" s="32">
        <v>1200</v>
      </c>
      <c r="K73" s="21"/>
    </row>
    <row r="74" spans="1:13" ht="15.75" customHeight="1">
      <c r="A74" s="22" t="s">
        <v>15</v>
      </c>
      <c r="B74" s="22">
        <v>165</v>
      </c>
      <c r="C74" s="22" t="s">
        <v>15</v>
      </c>
      <c r="D74" s="22" t="s">
        <v>171</v>
      </c>
      <c r="E74" s="23"/>
      <c r="F74" s="24" t="s">
        <v>172</v>
      </c>
      <c r="G74" s="24" t="s">
        <v>173</v>
      </c>
      <c r="H74" s="25"/>
      <c r="I74" s="26">
        <v>9358</v>
      </c>
      <c r="K74" s="21"/>
    </row>
    <row r="75" spans="1:13" ht="15.75" customHeight="1">
      <c r="A75" s="22" t="s">
        <v>15</v>
      </c>
      <c r="B75" s="22">
        <v>165</v>
      </c>
      <c r="C75" s="22" t="s">
        <v>15</v>
      </c>
      <c r="D75" s="22" t="s">
        <v>19</v>
      </c>
      <c r="E75" s="23"/>
      <c r="F75" s="24" t="s">
        <v>174</v>
      </c>
      <c r="G75" s="24" t="s">
        <v>175</v>
      </c>
      <c r="H75" s="25"/>
      <c r="I75" s="26">
        <v>3364.62</v>
      </c>
      <c r="K75" s="21"/>
    </row>
    <row r="76" spans="1:13" ht="15.75" customHeight="1">
      <c r="A76" s="22" t="s">
        <v>15</v>
      </c>
      <c r="B76" s="22">
        <v>165</v>
      </c>
      <c r="C76" s="22" t="s">
        <v>15</v>
      </c>
      <c r="D76" s="22" t="s">
        <v>23</v>
      </c>
      <c r="E76" s="23"/>
      <c r="F76" s="24" t="s">
        <v>176</v>
      </c>
      <c r="G76" s="24" t="s">
        <v>177</v>
      </c>
      <c r="H76" s="25"/>
      <c r="I76" s="26">
        <v>6173.58</v>
      </c>
      <c r="K76" s="21"/>
    </row>
    <row r="77" spans="1:13" ht="15.75" customHeight="1">
      <c r="A77" s="22" t="s">
        <v>15</v>
      </c>
      <c r="B77" s="22">
        <v>165</v>
      </c>
      <c r="C77" s="22" t="s">
        <v>15</v>
      </c>
      <c r="D77" s="22" t="s">
        <v>26</v>
      </c>
      <c r="E77" s="23"/>
      <c r="F77" s="24" t="s">
        <v>178</v>
      </c>
      <c r="G77" s="24" t="s">
        <v>179</v>
      </c>
      <c r="H77" s="25"/>
      <c r="I77" s="26">
        <v>2811.62</v>
      </c>
      <c r="K77" s="21"/>
    </row>
    <row r="78" spans="1:13" ht="15.75" customHeight="1">
      <c r="A78" s="22" t="s">
        <v>15</v>
      </c>
      <c r="B78" s="22">
        <v>165</v>
      </c>
      <c r="C78" s="22">
        <v>1</v>
      </c>
      <c r="D78" s="22" t="s">
        <v>29</v>
      </c>
      <c r="E78" s="23"/>
      <c r="F78" s="24" t="s">
        <v>180</v>
      </c>
      <c r="G78" s="24" t="s">
        <v>181</v>
      </c>
      <c r="H78" s="25"/>
      <c r="I78" s="26">
        <v>2000</v>
      </c>
      <c r="K78" s="21"/>
    </row>
    <row r="79" spans="1:13" ht="15.75" customHeight="1">
      <c r="A79" s="22" t="s">
        <v>15</v>
      </c>
      <c r="B79" s="22">
        <v>165</v>
      </c>
      <c r="C79" s="22" t="s">
        <v>15</v>
      </c>
      <c r="D79" s="22" t="s">
        <v>32</v>
      </c>
      <c r="E79" s="23"/>
      <c r="F79" s="24" t="s">
        <v>182</v>
      </c>
      <c r="G79" s="24" t="s">
        <v>183</v>
      </c>
      <c r="H79" s="25"/>
      <c r="I79" s="26">
        <v>7597.74</v>
      </c>
      <c r="K79" s="21"/>
    </row>
    <row r="80" spans="1:13" ht="15.75" customHeight="1">
      <c r="A80" s="28" t="s">
        <v>15</v>
      </c>
      <c r="B80" s="28">
        <v>165</v>
      </c>
      <c r="C80" s="28" t="s">
        <v>38</v>
      </c>
      <c r="D80" s="28" t="s">
        <v>111</v>
      </c>
      <c r="E80" s="29"/>
      <c r="F80" s="30" t="s">
        <v>184</v>
      </c>
      <c r="G80" s="30" t="s">
        <v>185</v>
      </c>
      <c r="H80" s="31"/>
      <c r="I80" s="32">
        <v>6000</v>
      </c>
      <c r="K80" s="21"/>
    </row>
    <row r="81" spans="1:11" ht="15.75" customHeight="1">
      <c r="A81" s="28" t="s">
        <v>15</v>
      </c>
      <c r="B81" s="28">
        <v>165</v>
      </c>
      <c r="C81" s="28" t="s">
        <v>38</v>
      </c>
      <c r="D81" s="28" t="s">
        <v>137</v>
      </c>
      <c r="E81" s="29"/>
      <c r="F81" s="30" t="s">
        <v>186</v>
      </c>
      <c r="G81" s="30" t="s">
        <v>187</v>
      </c>
      <c r="H81" s="31"/>
      <c r="I81" s="32">
        <v>95000</v>
      </c>
      <c r="K81" s="21"/>
    </row>
    <row r="82" spans="1:11" ht="15.75" customHeight="1">
      <c r="A82" s="28" t="s">
        <v>15</v>
      </c>
      <c r="B82" s="28">
        <v>165</v>
      </c>
      <c r="C82" s="28" t="s">
        <v>38</v>
      </c>
      <c r="D82" s="28" t="s">
        <v>95</v>
      </c>
      <c r="E82" s="29"/>
      <c r="F82" s="30" t="s">
        <v>188</v>
      </c>
      <c r="G82" s="30" t="s">
        <v>189</v>
      </c>
      <c r="H82" s="31"/>
      <c r="I82" s="32">
        <v>6000</v>
      </c>
      <c r="K82" s="21"/>
    </row>
    <row r="83" spans="1:11" ht="15.75" customHeight="1">
      <c r="A83" s="28" t="s">
        <v>15</v>
      </c>
      <c r="B83" s="28">
        <v>165</v>
      </c>
      <c r="C83" s="28" t="s">
        <v>38</v>
      </c>
      <c r="D83" s="28" t="s">
        <v>52</v>
      </c>
      <c r="E83" s="29"/>
      <c r="F83" s="30" t="s">
        <v>190</v>
      </c>
      <c r="G83" s="30" t="s">
        <v>191</v>
      </c>
      <c r="H83" s="31"/>
      <c r="I83" s="32">
        <v>410</v>
      </c>
      <c r="K83" s="21"/>
    </row>
    <row r="84" spans="1:11" ht="15.75" customHeight="1">
      <c r="A84" s="3" t="s">
        <v>15</v>
      </c>
      <c r="B84" s="3">
        <v>165</v>
      </c>
      <c r="C84" s="3" t="s">
        <v>38</v>
      </c>
      <c r="D84" s="3" t="s">
        <v>52</v>
      </c>
      <c r="E84" s="33"/>
      <c r="F84" s="34" t="s">
        <v>190</v>
      </c>
      <c r="G84" s="35" t="s">
        <v>192</v>
      </c>
      <c r="H84" s="36">
        <v>410</v>
      </c>
      <c r="I84" s="20"/>
      <c r="K84" s="21"/>
    </row>
    <row r="85" spans="1:11" ht="15.75" customHeight="1">
      <c r="A85" s="28">
        <v>1</v>
      </c>
      <c r="B85" s="28">
        <v>170</v>
      </c>
      <c r="C85" s="28">
        <v>2</v>
      </c>
      <c r="D85" s="28" t="s">
        <v>95</v>
      </c>
      <c r="E85" s="29"/>
      <c r="F85" s="30" t="s">
        <v>193</v>
      </c>
      <c r="G85" s="30" t="s">
        <v>194</v>
      </c>
      <c r="H85" s="31"/>
      <c r="I85" s="32">
        <v>37000</v>
      </c>
      <c r="K85" s="21"/>
    </row>
    <row r="86" spans="1:11" ht="15.75" customHeight="1">
      <c r="A86" s="3">
        <v>1</v>
      </c>
      <c r="B86" s="3">
        <v>170</v>
      </c>
      <c r="C86" s="3">
        <v>2</v>
      </c>
      <c r="D86" s="3" t="s">
        <v>95</v>
      </c>
      <c r="E86" s="33"/>
      <c r="F86" s="34" t="s">
        <v>193</v>
      </c>
      <c r="G86" s="16" t="s">
        <v>195</v>
      </c>
      <c r="H86" s="36">
        <v>1000</v>
      </c>
      <c r="I86" s="20"/>
      <c r="K86" s="21"/>
    </row>
    <row r="87" spans="1:11" ht="15.75" customHeight="1">
      <c r="A87" s="3">
        <v>1</v>
      </c>
      <c r="B87" s="3">
        <v>170</v>
      </c>
      <c r="C87" s="3">
        <v>2</v>
      </c>
      <c r="D87" s="3" t="s">
        <v>95</v>
      </c>
      <c r="E87" s="33"/>
      <c r="F87" s="34" t="s">
        <v>193</v>
      </c>
      <c r="G87" s="16" t="s">
        <v>196</v>
      </c>
      <c r="H87" s="36">
        <v>1000</v>
      </c>
      <c r="I87" s="20"/>
      <c r="K87" s="21"/>
    </row>
    <row r="88" spans="1:11" ht="15.75" customHeight="1">
      <c r="A88" s="3">
        <v>1</v>
      </c>
      <c r="B88" s="3">
        <v>170</v>
      </c>
      <c r="C88" s="3">
        <v>2</v>
      </c>
      <c r="D88" s="3" t="s">
        <v>95</v>
      </c>
      <c r="E88" s="33"/>
      <c r="F88" s="34" t="s">
        <v>193</v>
      </c>
      <c r="G88" s="16" t="s">
        <v>197</v>
      </c>
      <c r="H88" s="36">
        <v>35000</v>
      </c>
      <c r="I88" s="20"/>
      <c r="K88" s="21"/>
    </row>
    <row r="89" spans="1:11" ht="15.75" customHeight="1">
      <c r="A89" s="28" t="s">
        <v>15</v>
      </c>
      <c r="B89" s="28">
        <v>171</v>
      </c>
      <c r="C89" s="28" t="s">
        <v>38</v>
      </c>
      <c r="D89" s="28" t="s">
        <v>111</v>
      </c>
      <c r="E89" s="29"/>
      <c r="F89" s="30" t="s">
        <v>198</v>
      </c>
      <c r="G89" s="30" t="s">
        <v>199</v>
      </c>
      <c r="H89" s="31">
        <v>2000</v>
      </c>
      <c r="I89" s="32">
        <v>2000</v>
      </c>
      <c r="K89" s="21"/>
    </row>
    <row r="90" spans="1:11" ht="15.75" customHeight="1">
      <c r="A90" s="28" t="s">
        <v>15</v>
      </c>
      <c r="B90" s="28">
        <v>171</v>
      </c>
      <c r="C90" s="28" t="s">
        <v>38</v>
      </c>
      <c r="D90" s="28" t="s">
        <v>134</v>
      </c>
      <c r="E90" s="29"/>
      <c r="F90" s="30" t="s">
        <v>200</v>
      </c>
      <c r="G90" s="30" t="s">
        <v>201</v>
      </c>
      <c r="H90" s="31"/>
      <c r="I90" s="32">
        <v>4000</v>
      </c>
      <c r="K90" s="21"/>
    </row>
    <row r="91" spans="1:11" ht="15.75" customHeight="1">
      <c r="A91" s="3" t="s">
        <v>15</v>
      </c>
      <c r="B91" s="3">
        <v>171</v>
      </c>
      <c r="C91" s="3" t="s">
        <v>38</v>
      </c>
      <c r="D91" s="3" t="s">
        <v>134</v>
      </c>
      <c r="E91" s="33"/>
      <c r="F91" s="34" t="s">
        <v>200</v>
      </c>
      <c r="G91" s="35" t="s">
        <v>202</v>
      </c>
      <c r="H91" s="36">
        <v>2000</v>
      </c>
      <c r="I91" s="20"/>
      <c r="K91" s="21"/>
    </row>
    <row r="92" spans="1:11" ht="15.75" customHeight="1">
      <c r="A92" s="3" t="s">
        <v>15</v>
      </c>
      <c r="B92" s="3">
        <v>171</v>
      </c>
      <c r="C92" s="3" t="s">
        <v>38</v>
      </c>
      <c r="D92" s="3" t="s">
        <v>134</v>
      </c>
      <c r="E92" s="33"/>
      <c r="F92" s="34" t="s">
        <v>200</v>
      </c>
      <c r="G92" s="35" t="s">
        <v>203</v>
      </c>
      <c r="H92" s="36">
        <v>2000</v>
      </c>
      <c r="I92" s="20"/>
      <c r="K92" s="21"/>
    </row>
    <row r="93" spans="1:11" ht="15.75" customHeight="1">
      <c r="A93" s="28" t="s">
        <v>15</v>
      </c>
      <c r="B93" s="28">
        <v>171</v>
      </c>
      <c r="C93" s="28" t="s">
        <v>38</v>
      </c>
      <c r="D93" s="28" t="s">
        <v>42</v>
      </c>
      <c r="E93" s="29"/>
      <c r="F93" s="30" t="s">
        <v>204</v>
      </c>
      <c r="G93" s="30" t="s">
        <v>205</v>
      </c>
      <c r="H93" s="31"/>
      <c r="I93" s="32">
        <v>1000</v>
      </c>
      <c r="K93" s="21"/>
    </row>
    <row r="94" spans="1:11" ht="15.75" customHeight="1">
      <c r="A94" s="28" t="s">
        <v>15</v>
      </c>
      <c r="B94" s="28">
        <v>171</v>
      </c>
      <c r="C94" s="28">
        <v>2</v>
      </c>
      <c r="D94" s="28" t="s">
        <v>49</v>
      </c>
      <c r="E94" s="29"/>
      <c r="F94" s="30" t="s">
        <v>206</v>
      </c>
      <c r="G94" s="30" t="s">
        <v>207</v>
      </c>
      <c r="H94" s="31"/>
      <c r="I94" s="32">
        <v>2000</v>
      </c>
      <c r="K94" s="21"/>
    </row>
    <row r="95" spans="1:11" ht="15.75" customHeight="1">
      <c r="A95" s="28" t="s">
        <v>15</v>
      </c>
      <c r="B95" s="28">
        <v>171</v>
      </c>
      <c r="C95" s="28" t="s">
        <v>38</v>
      </c>
      <c r="D95" s="28" t="s">
        <v>95</v>
      </c>
      <c r="E95" s="29"/>
      <c r="F95" s="30" t="s">
        <v>208</v>
      </c>
      <c r="G95" s="30" t="s">
        <v>209</v>
      </c>
      <c r="H95" s="31"/>
      <c r="I95" s="32">
        <v>15000</v>
      </c>
      <c r="K95" s="21"/>
    </row>
    <row r="96" spans="1:11" ht="15.75" customHeight="1">
      <c r="A96" s="28" t="s">
        <v>15</v>
      </c>
      <c r="B96" s="28" t="s">
        <v>210</v>
      </c>
      <c r="C96" s="28" t="s">
        <v>38</v>
      </c>
      <c r="D96" s="28" t="s">
        <v>78</v>
      </c>
      <c r="E96" s="29"/>
      <c r="F96" s="30" t="s">
        <v>211</v>
      </c>
      <c r="G96" s="30" t="s">
        <v>212</v>
      </c>
      <c r="H96" s="31"/>
      <c r="I96" s="32">
        <v>3000</v>
      </c>
      <c r="K96" s="21"/>
    </row>
    <row r="97" spans="1:11" ht="15.75" customHeight="1">
      <c r="A97" s="28" t="s">
        <v>15</v>
      </c>
      <c r="B97" s="28" t="s">
        <v>210</v>
      </c>
      <c r="C97" s="28" t="s">
        <v>38</v>
      </c>
      <c r="D97" s="28" t="s">
        <v>111</v>
      </c>
      <c r="E97" s="29"/>
      <c r="F97" s="30" t="s">
        <v>213</v>
      </c>
      <c r="G97" s="30" t="s">
        <v>214</v>
      </c>
      <c r="H97" s="31"/>
      <c r="I97" s="32">
        <v>3000</v>
      </c>
      <c r="K97" s="21"/>
    </row>
    <row r="98" spans="1:11" ht="15.75" customHeight="1">
      <c r="A98" s="28" t="s">
        <v>15</v>
      </c>
      <c r="B98" s="28" t="s">
        <v>210</v>
      </c>
      <c r="C98" s="28" t="s">
        <v>38</v>
      </c>
      <c r="D98" s="28" t="s">
        <v>215</v>
      </c>
      <c r="E98" s="29"/>
      <c r="F98" s="30" t="s">
        <v>216</v>
      </c>
      <c r="G98" s="30" t="s">
        <v>217</v>
      </c>
      <c r="H98" s="31"/>
      <c r="I98" s="32">
        <v>3000</v>
      </c>
      <c r="K98" s="21"/>
    </row>
    <row r="99" spans="1:11" ht="15.75" customHeight="1">
      <c r="A99" s="3" t="s">
        <v>15</v>
      </c>
      <c r="B99" s="3" t="s">
        <v>210</v>
      </c>
      <c r="C99" s="3" t="s">
        <v>38</v>
      </c>
      <c r="D99" s="3" t="s">
        <v>215</v>
      </c>
      <c r="E99" s="33"/>
      <c r="F99" s="34" t="s">
        <v>216</v>
      </c>
      <c r="G99" s="35" t="s">
        <v>218</v>
      </c>
      <c r="H99" s="36">
        <v>1500</v>
      </c>
      <c r="I99" s="20"/>
      <c r="K99" s="21"/>
    </row>
    <row r="100" spans="1:11" ht="15.75" customHeight="1">
      <c r="A100" s="3" t="s">
        <v>15</v>
      </c>
      <c r="B100" s="3" t="s">
        <v>210</v>
      </c>
      <c r="C100" s="3" t="s">
        <v>38</v>
      </c>
      <c r="D100" s="3" t="s">
        <v>215</v>
      </c>
      <c r="E100" s="33"/>
      <c r="F100" s="34" t="s">
        <v>216</v>
      </c>
      <c r="G100" s="35" t="s">
        <v>219</v>
      </c>
      <c r="H100" s="36">
        <v>1500</v>
      </c>
      <c r="I100" s="20"/>
      <c r="K100" s="21"/>
    </row>
    <row r="101" spans="1:11" ht="15.75" customHeight="1">
      <c r="A101" s="28">
        <v>1</v>
      </c>
      <c r="B101" s="28">
        <v>1532</v>
      </c>
      <c r="C101" s="28">
        <v>2</v>
      </c>
      <c r="D101" s="28" t="s">
        <v>49</v>
      </c>
      <c r="E101" s="29"/>
      <c r="F101" s="30" t="s">
        <v>220</v>
      </c>
      <c r="G101" s="30" t="s">
        <v>207</v>
      </c>
      <c r="H101" s="31"/>
      <c r="I101" s="32">
        <v>3000</v>
      </c>
      <c r="K101" s="21"/>
    </row>
    <row r="102" spans="1:11" ht="15.75" customHeight="1">
      <c r="A102" s="28">
        <v>1</v>
      </c>
      <c r="B102" s="28" t="s">
        <v>210</v>
      </c>
      <c r="C102" s="28" t="s">
        <v>38</v>
      </c>
      <c r="D102" s="28" t="s">
        <v>56</v>
      </c>
      <c r="E102" s="29"/>
      <c r="F102" s="30" t="s">
        <v>221</v>
      </c>
      <c r="G102" s="30" t="s">
        <v>222</v>
      </c>
      <c r="H102" s="31"/>
      <c r="I102" s="32">
        <v>2000</v>
      </c>
      <c r="K102" s="21"/>
    </row>
    <row r="103" spans="1:11" ht="15.75" customHeight="1">
      <c r="A103" s="28">
        <v>1</v>
      </c>
      <c r="B103" s="28" t="s">
        <v>210</v>
      </c>
      <c r="C103" s="28" t="s">
        <v>38</v>
      </c>
      <c r="D103" s="28" t="s">
        <v>95</v>
      </c>
      <c r="E103" s="29"/>
      <c r="F103" s="30" t="s">
        <v>223</v>
      </c>
      <c r="G103" s="30" t="s">
        <v>224</v>
      </c>
      <c r="H103" s="31"/>
      <c r="I103" s="32">
        <v>12000</v>
      </c>
      <c r="K103" s="21"/>
    </row>
    <row r="104" spans="1:11" ht="15.75" customHeight="1">
      <c r="A104" s="28">
        <v>1</v>
      </c>
      <c r="B104" s="28">
        <v>1621</v>
      </c>
      <c r="C104" s="28">
        <v>2</v>
      </c>
      <c r="D104" s="28" t="s">
        <v>225</v>
      </c>
      <c r="E104" s="29"/>
      <c r="F104" s="30" t="s">
        <v>226</v>
      </c>
      <c r="G104" s="30" t="s">
        <v>227</v>
      </c>
      <c r="H104" s="31"/>
      <c r="I104" s="32">
        <v>5808</v>
      </c>
      <c r="K104" s="21"/>
    </row>
    <row r="105" spans="1:11" ht="15.75" customHeight="1">
      <c r="A105" s="28" t="s">
        <v>15</v>
      </c>
      <c r="B105" s="28" t="s">
        <v>228</v>
      </c>
      <c r="C105" s="28">
        <v>2</v>
      </c>
      <c r="D105" s="28" t="s">
        <v>39</v>
      </c>
      <c r="E105" s="29"/>
      <c r="F105" s="30" t="s">
        <v>229</v>
      </c>
      <c r="G105" s="30" t="s">
        <v>230</v>
      </c>
      <c r="H105" s="31"/>
      <c r="I105" s="32">
        <v>12000</v>
      </c>
      <c r="K105" s="21"/>
    </row>
    <row r="106" spans="1:11" ht="15.75" customHeight="1">
      <c r="A106" s="28" t="s">
        <v>15</v>
      </c>
      <c r="B106" s="28" t="s">
        <v>228</v>
      </c>
      <c r="C106" s="28">
        <v>2</v>
      </c>
      <c r="D106" s="28" t="s">
        <v>42</v>
      </c>
      <c r="E106" s="29"/>
      <c r="F106" s="30" t="s">
        <v>231</v>
      </c>
      <c r="G106" s="30" t="s">
        <v>232</v>
      </c>
      <c r="H106" s="31"/>
      <c r="I106" s="32">
        <v>24000</v>
      </c>
      <c r="K106" s="21"/>
    </row>
    <row r="107" spans="1:11" ht="15.75" customHeight="1">
      <c r="A107" s="28" t="s">
        <v>15</v>
      </c>
      <c r="B107" s="28" t="s">
        <v>228</v>
      </c>
      <c r="C107" s="28">
        <v>2</v>
      </c>
      <c r="D107" s="28" t="s">
        <v>52</v>
      </c>
      <c r="E107" s="29"/>
      <c r="F107" s="30" t="s">
        <v>233</v>
      </c>
      <c r="G107" s="30" t="s">
        <v>234</v>
      </c>
      <c r="H107" s="31"/>
      <c r="I107" s="32">
        <v>3485</v>
      </c>
      <c r="K107" s="21"/>
    </row>
    <row r="108" spans="1:11" ht="15.75" customHeight="1">
      <c r="A108" s="3" t="s">
        <v>15</v>
      </c>
      <c r="B108" s="3" t="s">
        <v>228</v>
      </c>
      <c r="C108" s="3">
        <v>2</v>
      </c>
      <c r="D108" s="3" t="s">
        <v>52</v>
      </c>
      <c r="E108" s="33"/>
      <c r="F108" s="34" t="s">
        <v>233</v>
      </c>
      <c r="G108" s="35" t="s">
        <v>235</v>
      </c>
      <c r="H108" s="36">
        <v>600</v>
      </c>
      <c r="I108" s="20"/>
      <c r="K108" s="21"/>
    </row>
    <row r="109" spans="1:11" ht="15.75" customHeight="1">
      <c r="A109" s="3" t="s">
        <v>15</v>
      </c>
      <c r="B109" s="3" t="s">
        <v>228</v>
      </c>
      <c r="C109" s="3">
        <v>2</v>
      </c>
      <c r="D109" s="3" t="s">
        <v>52</v>
      </c>
      <c r="E109" s="33"/>
      <c r="F109" s="34" t="s">
        <v>233</v>
      </c>
      <c r="G109" s="35" t="s">
        <v>236</v>
      </c>
      <c r="H109" s="36">
        <v>2885</v>
      </c>
      <c r="I109" s="20"/>
      <c r="K109" s="21"/>
    </row>
    <row r="110" spans="1:11" ht="15.75" customHeight="1">
      <c r="A110" s="28" t="s">
        <v>15</v>
      </c>
      <c r="B110" s="28" t="s">
        <v>228</v>
      </c>
      <c r="C110" s="28" t="s">
        <v>38</v>
      </c>
      <c r="D110" s="28" t="s">
        <v>95</v>
      </c>
      <c r="E110" s="29"/>
      <c r="F110" s="30" t="s">
        <v>237</v>
      </c>
      <c r="G110" s="30" t="s">
        <v>238</v>
      </c>
      <c r="H110" s="31"/>
      <c r="I110" s="32">
        <v>10000</v>
      </c>
      <c r="K110" s="21"/>
    </row>
    <row r="111" spans="1:11" ht="15.75" customHeight="1">
      <c r="A111" s="28">
        <v>1</v>
      </c>
      <c r="B111" s="28">
        <v>1623</v>
      </c>
      <c r="C111" s="28">
        <v>2</v>
      </c>
      <c r="D111" s="28" t="s">
        <v>95</v>
      </c>
      <c r="E111" s="29"/>
      <c r="F111" s="30" t="s">
        <v>239</v>
      </c>
      <c r="G111" s="30" t="s">
        <v>240</v>
      </c>
      <c r="H111" s="31"/>
      <c r="I111" s="32">
        <v>95000</v>
      </c>
      <c r="K111" s="21"/>
    </row>
    <row r="112" spans="1:11" ht="15.75" customHeight="1">
      <c r="A112" s="22" t="s">
        <v>38</v>
      </c>
      <c r="B112" s="22">
        <v>231</v>
      </c>
      <c r="C112" s="22" t="s">
        <v>15</v>
      </c>
      <c r="D112" s="22" t="s">
        <v>241</v>
      </c>
      <c r="E112" s="23"/>
      <c r="F112" s="24" t="s">
        <v>242</v>
      </c>
      <c r="G112" s="24" t="s">
        <v>243</v>
      </c>
      <c r="H112" s="25"/>
      <c r="I112" s="26">
        <v>63930.86</v>
      </c>
      <c r="K112" s="21"/>
    </row>
    <row r="113" spans="1:12" ht="15.75" customHeight="1">
      <c r="A113" s="22" t="s">
        <v>38</v>
      </c>
      <c r="B113" s="22">
        <v>231</v>
      </c>
      <c r="C113" s="22" t="s">
        <v>15</v>
      </c>
      <c r="D113" s="22" t="s">
        <v>244</v>
      </c>
      <c r="E113" s="23"/>
      <c r="F113" s="24" t="s">
        <v>245</v>
      </c>
      <c r="G113" s="24" t="s">
        <v>246</v>
      </c>
      <c r="H113" s="25"/>
      <c r="I113" s="26">
        <v>33396.300000000003</v>
      </c>
      <c r="K113" s="21"/>
    </row>
    <row r="114" spans="1:12" ht="15.75" customHeight="1">
      <c r="A114" s="22" t="s">
        <v>38</v>
      </c>
      <c r="B114" s="22">
        <v>231</v>
      </c>
      <c r="C114" s="22" t="s">
        <v>15</v>
      </c>
      <c r="D114" s="22" t="s">
        <v>244</v>
      </c>
      <c r="E114" s="23"/>
      <c r="F114" s="24" t="s">
        <v>245</v>
      </c>
      <c r="G114" s="24" t="s">
        <v>247</v>
      </c>
      <c r="H114" s="25"/>
      <c r="I114" s="26">
        <v>17231.400000000001</v>
      </c>
      <c r="K114" s="21"/>
    </row>
    <row r="115" spans="1:12" ht="15.75" customHeight="1">
      <c r="A115" s="22" t="s">
        <v>38</v>
      </c>
      <c r="B115" s="22">
        <v>231</v>
      </c>
      <c r="C115" s="22" t="s">
        <v>15</v>
      </c>
      <c r="D115" s="22" t="s">
        <v>248</v>
      </c>
      <c r="E115" s="23"/>
      <c r="F115" s="24" t="s">
        <v>249</v>
      </c>
      <c r="G115" s="24" t="s">
        <v>250</v>
      </c>
      <c r="H115" s="25"/>
      <c r="I115" s="26">
        <v>1000</v>
      </c>
      <c r="K115" s="21"/>
    </row>
    <row r="116" spans="1:12" ht="15.75" customHeight="1">
      <c r="A116" s="22" t="s">
        <v>38</v>
      </c>
      <c r="B116" s="22">
        <v>231</v>
      </c>
      <c r="C116" s="22" t="s">
        <v>15</v>
      </c>
      <c r="D116" s="22" t="s">
        <v>32</v>
      </c>
      <c r="E116" s="23"/>
      <c r="F116" s="24" t="s">
        <v>251</v>
      </c>
      <c r="G116" s="24" t="s">
        <v>252</v>
      </c>
      <c r="H116" s="25"/>
      <c r="I116" s="26">
        <v>39967.32</v>
      </c>
      <c r="K116" s="21"/>
    </row>
    <row r="117" spans="1:12" ht="15.75" customHeight="1">
      <c r="A117" s="22" t="s">
        <v>38</v>
      </c>
      <c r="B117" s="22">
        <v>231</v>
      </c>
      <c r="C117" s="22" t="s">
        <v>15</v>
      </c>
      <c r="D117" s="22" t="s">
        <v>35</v>
      </c>
      <c r="E117" s="23"/>
      <c r="F117" s="24" t="s">
        <v>253</v>
      </c>
      <c r="G117" s="24" t="s">
        <v>254</v>
      </c>
      <c r="H117" s="25"/>
      <c r="I117" s="26">
        <v>0</v>
      </c>
      <c r="K117" s="21"/>
    </row>
    <row r="118" spans="1:12" ht="15.75" customHeight="1">
      <c r="A118" s="28">
        <v>2</v>
      </c>
      <c r="B118" s="28">
        <v>231</v>
      </c>
      <c r="C118" s="28">
        <v>2</v>
      </c>
      <c r="D118" s="28" t="s">
        <v>255</v>
      </c>
      <c r="E118" s="29"/>
      <c r="F118" s="30" t="s">
        <v>256</v>
      </c>
      <c r="G118" s="30" t="s">
        <v>257</v>
      </c>
      <c r="H118" s="31"/>
      <c r="I118" s="32">
        <v>2904</v>
      </c>
      <c r="K118" s="21"/>
    </row>
    <row r="119" spans="1:12" ht="15.75" customHeight="1">
      <c r="A119" s="3">
        <v>2</v>
      </c>
      <c r="B119" s="3">
        <v>231</v>
      </c>
      <c r="C119" s="3">
        <v>2</v>
      </c>
      <c r="D119" s="3" t="s">
        <v>255</v>
      </c>
      <c r="E119" s="33" t="s">
        <v>258</v>
      </c>
      <c r="F119" s="34" t="s">
        <v>256</v>
      </c>
      <c r="G119" s="35" t="s">
        <v>259</v>
      </c>
      <c r="H119" s="36">
        <v>2904</v>
      </c>
      <c r="I119" s="20"/>
      <c r="K119" s="21"/>
    </row>
    <row r="120" spans="1:12" ht="15.75" customHeight="1">
      <c r="A120" s="28" t="s">
        <v>38</v>
      </c>
      <c r="B120" s="28">
        <v>231</v>
      </c>
      <c r="C120" s="28" t="s">
        <v>38</v>
      </c>
      <c r="D120" s="28" t="s">
        <v>166</v>
      </c>
      <c r="E120" s="29" t="s">
        <v>260</v>
      </c>
      <c r="F120" s="30" t="s">
        <v>261</v>
      </c>
      <c r="G120" s="30" t="s">
        <v>262</v>
      </c>
      <c r="H120" s="31"/>
      <c r="I120" s="32">
        <v>1000</v>
      </c>
      <c r="K120" s="21"/>
    </row>
    <row r="121" spans="1:12" ht="15.75" customHeight="1">
      <c r="A121" s="28" t="s">
        <v>38</v>
      </c>
      <c r="B121" s="28">
        <v>231</v>
      </c>
      <c r="C121" s="28" t="s">
        <v>38</v>
      </c>
      <c r="D121" s="28" t="s">
        <v>39</v>
      </c>
      <c r="E121" s="29" t="s">
        <v>260</v>
      </c>
      <c r="F121" s="30" t="s">
        <v>263</v>
      </c>
      <c r="G121" s="30" t="s">
        <v>264</v>
      </c>
      <c r="H121" s="31"/>
      <c r="I121" s="32">
        <v>200</v>
      </c>
      <c r="K121" s="21"/>
    </row>
    <row r="122" spans="1:12" ht="15.75" customHeight="1">
      <c r="A122" s="28" t="s">
        <v>38</v>
      </c>
      <c r="B122" s="28">
        <v>231</v>
      </c>
      <c r="C122" s="28" t="s">
        <v>38</v>
      </c>
      <c r="D122" s="28" t="s">
        <v>265</v>
      </c>
      <c r="E122" s="29" t="s">
        <v>260</v>
      </c>
      <c r="F122" s="30" t="s">
        <v>266</v>
      </c>
      <c r="G122" s="30" t="s">
        <v>267</v>
      </c>
      <c r="H122" s="31"/>
      <c r="I122" s="32">
        <v>200</v>
      </c>
      <c r="K122" s="21"/>
    </row>
    <row r="123" spans="1:12" ht="15.75" customHeight="1">
      <c r="A123" s="28" t="s">
        <v>38</v>
      </c>
      <c r="B123" s="28">
        <v>231</v>
      </c>
      <c r="C123" s="28" t="s">
        <v>38</v>
      </c>
      <c r="D123" s="28" t="s">
        <v>42</v>
      </c>
      <c r="E123" s="29" t="s">
        <v>260</v>
      </c>
      <c r="F123" s="30" t="s">
        <v>268</v>
      </c>
      <c r="G123" s="30" t="s">
        <v>269</v>
      </c>
      <c r="H123" s="31"/>
      <c r="I123" s="32">
        <v>600</v>
      </c>
      <c r="K123" s="21"/>
    </row>
    <row r="124" spans="1:12" ht="15.75" customHeight="1">
      <c r="A124" s="28">
        <v>2</v>
      </c>
      <c r="B124" s="28">
        <v>231</v>
      </c>
      <c r="C124" s="28">
        <v>2</v>
      </c>
      <c r="D124" s="28" t="s">
        <v>49</v>
      </c>
      <c r="E124" s="29"/>
      <c r="F124" s="30" t="s">
        <v>270</v>
      </c>
      <c r="G124" s="30" t="s">
        <v>207</v>
      </c>
      <c r="H124" s="31"/>
      <c r="I124" s="32">
        <v>10000</v>
      </c>
      <c r="K124" s="21"/>
    </row>
    <row r="125" spans="1:12" ht="15.75" customHeight="1">
      <c r="A125" s="3" t="s">
        <v>38</v>
      </c>
      <c r="B125" s="3">
        <v>231</v>
      </c>
      <c r="C125" s="3" t="s">
        <v>38</v>
      </c>
      <c r="D125" s="3" t="s">
        <v>49</v>
      </c>
      <c r="E125" s="33" t="s">
        <v>260</v>
      </c>
      <c r="F125" s="34" t="s">
        <v>270</v>
      </c>
      <c r="G125" s="35" t="s">
        <v>271</v>
      </c>
      <c r="H125" s="36">
        <v>3000</v>
      </c>
      <c r="I125" s="20"/>
      <c r="K125" s="21"/>
    </row>
    <row r="126" spans="1:12" ht="15.75" customHeight="1">
      <c r="A126" s="3" t="s">
        <v>38</v>
      </c>
      <c r="B126" s="3">
        <v>231</v>
      </c>
      <c r="C126" s="3" t="s">
        <v>38</v>
      </c>
      <c r="D126" s="3" t="s">
        <v>49</v>
      </c>
      <c r="E126" s="33" t="s">
        <v>258</v>
      </c>
      <c r="F126" s="34" t="s">
        <v>270</v>
      </c>
      <c r="G126" s="35" t="s">
        <v>272</v>
      </c>
      <c r="H126" s="36">
        <v>2000</v>
      </c>
      <c r="I126" s="20"/>
      <c r="K126" s="21"/>
    </row>
    <row r="127" spans="1:12" ht="15.75" customHeight="1">
      <c r="A127" s="3" t="s">
        <v>38</v>
      </c>
      <c r="B127" s="3">
        <v>231</v>
      </c>
      <c r="C127" s="3" t="s">
        <v>38</v>
      </c>
      <c r="D127" s="3" t="s">
        <v>49</v>
      </c>
      <c r="E127" s="33" t="s">
        <v>258</v>
      </c>
      <c r="F127" s="34" t="s">
        <v>270</v>
      </c>
      <c r="G127" s="35" t="s">
        <v>273</v>
      </c>
      <c r="H127" s="36">
        <v>5000</v>
      </c>
      <c r="I127" s="20"/>
      <c r="K127" s="153" t="s">
        <v>274</v>
      </c>
      <c r="L127" s="154"/>
    </row>
    <row r="128" spans="1:12" ht="15.75" customHeight="1">
      <c r="A128" s="28" t="s">
        <v>38</v>
      </c>
      <c r="B128" s="28">
        <v>231</v>
      </c>
      <c r="C128" s="28" t="s">
        <v>38</v>
      </c>
      <c r="D128" s="28" t="s">
        <v>275</v>
      </c>
      <c r="E128" s="29"/>
      <c r="F128" s="30" t="s">
        <v>276</v>
      </c>
      <c r="G128" s="30" t="s">
        <v>277</v>
      </c>
      <c r="H128" s="31"/>
      <c r="I128" s="32">
        <v>3600</v>
      </c>
      <c r="K128" s="155">
        <f>SUM(I112:I181)</f>
        <v>1422080.49</v>
      </c>
      <c r="L128" s="154"/>
    </row>
    <row r="129" spans="1:11" ht="15.75" customHeight="1">
      <c r="A129" s="28" t="s">
        <v>38</v>
      </c>
      <c r="B129" s="28">
        <v>231</v>
      </c>
      <c r="C129" s="28" t="s">
        <v>38</v>
      </c>
      <c r="D129" s="28" t="s">
        <v>52</v>
      </c>
      <c r="E129" s="29"/>
      <c r="F129" s="30" t="s">
        <v>278</v>
      </c>
      <c r="G129" s="30" t="s">
        <v>279</v>
      </c>
      <c r="H129" s="31"/>
      <c r="I129" s="32">
        <v>1010</v>
      </c>
      <c r="K129" s="21"/>
    </row>
    <row r="130" spans="1:11" ht="15.75" customHeight="1">
      <c r="A130" s="3" t="s">
        <v>38</v>
      </c>
      <c r="B130" s="3">
        <v>231</v>
      </c>
      <c r="C130" s="3" t="s">
        <v>38</v>
      </c>
      <c r="D130" s="3" t="s">
        <v>52</v>
      </c>
      <c r="E130" s="33" t="s">
        <v>260</v>
      </c>
      <c r="F130" s="34" t="s">
        <v>278</v>
      </c>
      <c r="G130" s="35" t="s">
        <v>280</v>
      </c>
      <c r="H130" s="36">
        <v>500</v>
      </c>
      <c r="I130" s="20"/>
      <c r="K130" s="21"/>
    </row>
    <row r="131" spans="1:11" ht="15.75" customHeight="1">
      <c r="A131" s="3" t="s">
        <v>38</v>
      </c>
      <c r="B131" s="3">
        <v>231</v>
      </c>
      <c r="C131" s="3" t="s">
        <v>38</v>
      </c>
      <c r="D131" s="3" t="s">
        <v>52</v>
      </c>
      <c r="E131" s="33" t="s">
        <v>258</v>
      </c>
      <c r="F131" s="34" t="s">
        <v>278</v>
      </c>
      <c r="G131" s="35" t="s">
        <v>281</v>
      </c>
      <c r="H131" s="36">
        <v>510</v>
      </c>
      <c r="I131" s="20"/>
      <c r="K131" s="21"/>
    </row>
    <row r="132" spans="1:11" ht="15.75" customHeight="1">
      <c r="A132" s="28" t="s">
        <v>38</v>
      </c>
      <c r="B132" s="28">
        <v>231</v>
      </c>
      <c r="C132" s="28" t="s">
        <v>38</v>
      </c>
      <c r="D132" s="28" t="s">
        <v>282</v>
      </c>
      <c r="E132" s="29"/>
      <c r="F132" s="30" t="s">
        <v>283</v>
      </c>
      <c r="G132" s="30" t="s">
        <v>284</v>
      </c>
      <c r="H132" s="31"/>
      <c r="I132" s="32">
        <v>500</v>
      </c>
      <c r="K132" s="21"/>
    </row>
    <row r="133" spans="1:11" ht="15.75" customHeight="1">
      <c r="A133" s="3" t="s">
        <v>38</v>
      </c>
      <c r="B133" s="3">
        <v>231</v>
      </c>
      <c r="C133" s="3" t="s">
        <v>38</v>
      </c>
      <c r="D133" s="3" t="s">
        <v>282</v>
      </c>
      <c r="E133" s="33" t="s">
        <v>260</v>
      </c>
      <c r="F133" s="34" t="s">
        <v>283</v>
      </c>
      <c r="G133" s="35" t="s">
        <v>132</v>
      </c>
      <c r="H133" s="36">
        <v>500</v>
      </c>
      <c r="I133" s="20"/>
      <c r="K133" s="21"/>
    </row>
    <row r="134" spans="1:11" ht="15.75" customHeight="1">
      <c r="A134" s="28" t="s">
        <v>38</v>
      </c>
      <c r="B134" s="28">
        <v>231</v>
      </c>
      <c r="C134" s="28" t="s">
        <v>38</v>
      </c>
      <c r="D134" s="28" t="s">
        <v>285</v>
      </c>
      <c r="E134" s="29"/>
      <c r="F134" s="30" t="s">
        <v>286</v>
      </c>
      <c r="G134" s="30" t="s">
        <v>287</v>
      </c>
      <c r="H134" s="31"/>
      <c r="I134" s="32">
        <v>5916.4</v>
      </c>
      <c r="K134" s="21"/>
    </row>
    <row r="135" spans="1:11" ht="15.75" customHeight="1">
      <c r="A135" s="3" t="s">
        <v>38</v>
      </c>
      <c r="B135" s="3">
        <v>231</v>
      </c>
      <c r="C135" s="3" t="s">
        <v>38</v>
      </c>
      <c r="D135" s="3" t="s">
        <v>285</v>
      </c>
      <c r="E135" s="33" t="s">
        <v>258</v>
      </c>
      <c r="F135" s="34" t="s">
        <v>286</v>
      </c>
      <c r="G135" s="35" t="s">
        <v>288</v>
      </c>
      <c r="H135" s="36">
        <v>4391.3999999999996</v>
      </c>
      <c r="I135" s="20"/>
      <c r="K135" s="21"/>
    </row>
    <row r="136" spans="1:11" ht="15.75" customHeight="1">
      <c r="A136" s="3" t="s">
        <v>38</v>
      </c>
      <c r="B136" s="3">
        <v>231</v>
      </c>
      <c r="C136" s="3" t="s">
        <v>38</v>
      </c>
      <c r="D136" s="3" t="s">
        <v>285</v>
      </c>
      <c r="E136" s="33" t="s">
        <v>258</v>
      </c>
      <c r="F136" s="34" t="s">
        <v>286</v>
      </c>
      <c r="G136" s="35" t="s">
        <v>289</v>
      </c>
      <c r="H136" s="36">
        <v>1525</v>
      </c>
      <c r="I136" s="20"/>
      <c r="K136" s="21"/>
    </row>
    <row r="137" spans="1:11" ht="15.75" customHeight="1">
      <c r="A137" s="28">
        <v>2</v>
      </c>
      <c r="B137" s="28">
        <v>231</v>
      </c>
      <c r="C137" s="28" t="s">
        <v>38</v>
      </c>
      <c r="D137" s="28" t="s">
        <v>290</v>
      </c>
      <c r="E137" s="29"/>
      <c r="F137" s="30" t="s">
        <v>291</v>
      </c>
      <c r="G137" s="30" t="s">
        <v>292</v>
      </c>
      <c r="H137" s="31"/>
      <c r="I137" s="32">
        <v>544.55999999999995</v>
      </c>
      <c r="K137" s="21"/>
    </row>
    <row r="138" spans="1:11" ht="15.75" customHeight="1">
      <c r="A138" s="28" t="s">
        <v>38</v>
      </c>
      <c r="B138" s="28">
        <v>231</v>
      </c>
      <c r="C138" s="28" t="s">
        <v>38</v>
      </c>
      <c r="D138" s="28" t="s">
        <v>293</v>
      </c>
      <c r="E138" s="29"/>
      <c r="F138" s="30" t="s">
        <v>294</v>
      </c>
      <c r="G138" s="30" t="s">
        <v>295</v>
      </c>
      <c r="H138" s="31"/>
      <c r="I138" s="32">
        <v>6923.96</v>
      </c>
      <c r="K138" s="21"/>
    </row>
    <row r="139" spans="1:11" ht="15.75" customHeight="1">
      <c r="A139" s="3" t="s">
        <v>38</v>
      </c>
      <c r="B139" s="3">
        <v>231</v>
      </c>
      <c r="C139" s="3" t="s">
        <v>38</v>
      </c>
      <c r="D139" s="3" t="s">
        <v>293</v>
      </c>
      <c r="E139" s="33" t="s">
        <v>260</v>
      </c>
      <c r="F139" s="34" t="s">
        <v>294</v>
      </c>
      <c r="G139" s="35" t="s">
        <v>296</v>
      </c>
      <c r="H139" s="36">
        <v>3723.96</v>
      </c>
      <c r="I139" s="20"/>
      <c r="K139" s="21"/>
    </row>
    <row r="140" spans="1:11" ht="15.75" customHeight="1">
      <c r="A140" s="3" t="s">
        <v>38</v>
      </c>
      <c r="B140" s="3">
        <v>231</v>
      </c>
      <c r="C140" s="3" t="s">
        <v>38</v>
      </c>
      <c r="D140" s="3" t="s">
        <v>293</v>
      </c>
      <c r="E140" s="33" t="s">
        <v>260</v>
      </c>
      <c r="F140" s="34" t="s">
        <v>294</v>
      </c>
      <c r="G140" s="35" t="s">
        <v>297</v>
      </c>
      <c r="H140" s="36">
        <v>2000</v>
      </c>
      <c r="I140" s="20"/>
      <c r="K140" s="21"/>
    </row>
    <row r="141" spans="1:11" ht="15.75" customHeight="1">
      <c r="A141" s="3" t="s">
        <v>38</v>
      </c>
      <c r="B141" s="3">
        <v>231</v>
      </c>
      <c r="C141" s="3" t="s">
        <v>38</v>
      </c>
      <c r="D141" s="3" t="s">
        <v>293</v>
      </c>
      <c r="E141" s="33" t="s">
        <v>260</v>
      </c>
      <c r="F141" s="34" t="s">
        <v>294</v>
      </c>
      <c r="G141" s="35" t="s">
        <v>298</v>
      </c>
      <c r="H141" s="36">
        <v>1200</v>
      </c>
      <c r="I141" s="20"/>
      <c r="K141" s="21"/>
    </row>
    <row r="142" spans="1:11" ht="15.75" customHeight="1">
      <c r="A142" s="28" t="s">
        <v>38</v>
      </c>
      <c r="B142" s="28">
        <v>231</v>
      </c>
      <c r="C142" s="28" t="s">
        <v>38</v>
      </c>
      <c r="D142" s="28" t="s">
        <v>299</v>
      </c>
      <c r="E142" s="29"/>
      <c r="F142" s="30" t="s">
        <v>300</v>
      </c>
      <c r="G142" s="30" t="s">
        <v>301</v>
      </c>
      <c r="H142" s="31"/>
      <c r="I142" s="32">
        <v>67500</v>
      </c>
      <c r="K142" s="21"/>
    </row>
    <row r="143" spans="1:11" ht="15.75" customHeight="1">
      <c r="A143" s="3" t="s">
        <v>38</v>
      </c>
      <c r="B143" s="3">
        <v>231</v>
      </c>
      <c r="C143" s="3" t="s">
        <v>38</v>
      </c>
      <c r="D143" s="3" t="s">
        <v>299</v>
      </c>
      <c r="E143" s="33" t="s">
        <v>260</v>
      </c>
      <c r="F143" s="34" t="s">
        <v>300</v>
      </c>
      <c r="G143" s="35" t="s">
        <v>302</v>
      </c>
      <c r="H143" s="36">
        <v>6500</v>
      </c>
      <c r="I143" s="20"/>
      <c r="K143" s="21"/>
    </row>
    <row r="144" spans="1:11" ht="15.75" customHeight="1">
      <c r="A144" s="3" t="s">
        <v>38</v>
      </c>
      <c r="B144" s="3">
        <v>231</v>
      </c>
      <c r="C144" s="3" t="s">
        <v>38</v>
      </c>
      <c r="D144" s="3" t="s">
        <v>299</v>
      </c>
      <c r="E144" s="33" t="s">
        <v>260</v>
      </c>
      <c r="F144" s="34" t="s">
        <v>300</v>
      </c>
      <c r="G144" s="35" t="s">
        <v>303</v>
      </c>
      <c r="H144" s="36">
        <v>8000</v>
      </c>
      <c r="I144" s="20"/>
      <c r="K144" s="21"/>
    </row>
    <row r="145" spans="1:11" ht="15.75" customHeight="1">
      <c r="A145" s="3" t="s">
        <v>38</v>
      </c>
      <c r="B145" s="3">
        <v>231</v>
      </c>
      <c r="C145" s="3" t="s">
        <v>38</v>
      </c>
      <c r="D145" s="3" t="s">
        <v>299</v>
      </c>
      <c r="E145" s="33" t="s">
        <v>260</v>
      </c>
      <c r="F145" s="34" t="s">
        <v>300</v>
      </c>
      <c r="G145" s="35" t="s">
        <v>304</v>
      </c>
      <c r="H145" s="36">
        <v>6000</v>
      </c>
      <c r="I145" s="20"/>
      <c r="K145" s="21"/>
    </row>
    <row r="146" spans="1:11" ht="15.75" customHeight="1">
      <c r="A146" s="3" t="s">
        <v>38</v>
      </c>
      <c r="B146" s="3">
        <v>231</v>
      </c>
      <c r="C146" s="3" t="s">
        <v>38</v>
      </c>
      <c r="D146" s="3" t="s">
        <v>299</v>
      </c>
      <c r="E146" s="33" t="s">
        <v>260</v>
      </c>
      <c r="F146" s="34" t="s">
        <v>300</v>
      </c>
      <c r="G146" s="35" t="s">
        <v>305</v>
      </c>
      <c r="H146" s="36">
        <v>3000</v>
      </c>
      <c r="I146" s="20"/>
      <c r="K146" s="21"/>
    </row>
    <row r="147" spans="1:11" ht="15.75" customHeight="1">
      <c r="A147" s="3" t="s">
        <v>38</v>
      </c>
      <c r="B147" s="3">
        <v>231</v>
      </c>
      <c r="C147" s="3" t="s">
        <v>38</v>
      </c>
      <c r="D147" s="3" t="s">
        <v>299</v>
      </c>
      <c r="E147" s="33" t="s">
        <v>260</v>
      </c>
      <c r="F147" s="34" t="s">
        <v>300</v>
      </c>
      <c r="G147" s="35" t="s">
        <v>306</v>
      </c>
      <c r="H147" s="36">
        <v>20500</v>
      </c>
      <c r="I147" s="20"/>
      <c r="K147" s="21"/>
    </row>
    <row r="148" spans="1:11" ht="15.75" customHeight="1">
      <c r="A148" s="3" t="s">
        <v>38</v>
      </c>
      <c r="B148" s="3">
        <v>231</v>
      </c>
      <c r="C148" s="3">
        <v>2</v>
      </c>
      <c r="D148" s="3" t="s">
        <v>299</v>
      </c>
      <c r="E148" s="33" t="s">
        <v>260</v>
      </c>
      <c r="F148" s="34" t="s">
        <v>300</v>
      </c>
      <c r="G148" s="35" t="s">
        <v>307</v>
      </c>
      <c r="H148" s="36">
        <v>6500</v>
      </c>
      <c r="I148" s="20"/>
      <c r="K148" s="21"/>
    </row>
    <row r="149" spans="1:11" ht="15.75" customHeight="1">
      <c r="A149" s="3" t="s">
        <v>38</v>
      </c>
      <c r="B149" s="3">
        <v>231</v>
      </c>
      <c r="C149" s="3" t="s">
        <v>38</v>
      </c>
      <c r="D149" s="3" t="s">
        <v>299</v>
      </c>
      <c r="E149" s="33" t="s">
        <v>258</v>
      </c>
      <c r="F149" s="34" t="s">
        <v>300</v>
      </c>
      <c r="G149" s="35" t="s">
        <v>308</v>
      </c>
      <c r="H149" s="36">
        <v>5000</v>
      </c>
      <c r="I149" s="20"/>
      <c r="K149" s="21"/>
    </row>
    <row r="150" spans="1:11" ht="15.75" customHeight="1">
      <c r="A150" s="3" t="s">
        <v>38</v>
      </c>
      <c r="B150" s="3">
        <v>231</v>
      </c>
      <c r="C150" s="3" t="s">
        <v>38</v>
      </c>
      <c r="D150" s="3" t="s">
        <v>299</v>
      </c>
      <c r="E150" s="33" t="s">
        <v>258</v>
      </c>
      <c r="F150" s="34" t="s">
        <v>300</v>
      </c>
      <c r="G150" s="35" t="s">
        <v>309</v>
      </c>
      <c r="H150" s="36">
        <v>2500</v>
      </c>
      <c r="I150" s="20"/>
      <c r="K150" s="21"/>
    </row>
    <row r="151" spans="1:11" ht="15.75" customHeight="1">
      <c r="A151" s="3" t="s">
        <v>38</v>
      </c>
      <c r="B151" s="3">
        <v>231</v>
      </c>
      <c r="C151" s="3" t="s">
        <v>38</v>
      </c>
      <c r="D151" s="3" t="s">
        <v>299</v>
      </c>
      <c r="E151" s="33" t="s">
        <v>258</v>
      </c>
      <c r="F151" s="34" t="s">
        <v>300</v>
      </c>
      <c r="G151" s="35" t="s">
        <v>310</v>
      </c>
      <c r="H151" s="36">
        <v>9500</v>
      </c>
      <c r="I151" s="20"/>
      <c r="K151" s="21"/>
    </row>
    <row r="152" spans="1:11" ht="15.75" customHeight="1">
      <c r="A152" s="28" t="s">
        <v>38</v>
      </c>
      <c r="B152" s="28">
        <v>231</v>
      </c>
      <c r="C152" s="28" t="s">
        <v>38</v>
      </c>
      <c r="D152" s="28" t="s">
        <v>311</v>
      </c>
      <c r="E152" s="29"/>
      <c r="F152" s="30" t="s">
        <v>312</v>
      </c>
      <c r="G152" s="30" t="s">
        <v>313</v>
      </c>
      <c r="H152" s="31"/>
      <c r="I152" s="32">
        <v>704304.07</v>
      </c>
      <c r="J152" s="60" t="s">
        <v>314</v>
      </c>
      <c r="K152" s="21"/>
    </row>
    <row r="153" spans="1:11" ht="15.75" customHeight="1">
      <c r="A153" s="3" t="s">
        <v>38</v>
      </c>
      <c r="B153" s="3">
        <v>231</v>
      </c>
      <c r="C153" s="3" t="s">
        <v>38</v>
      </c>
      <c r="D153" s="3" t="s">
        <v>311</v>
      </c>
      <c r="E153" s="33" t="s">
        <v>260</v>
      </c>
      <c r="F153" s="34" t="s">
        <v>312</v>
      </c>
      <c r="G153" s="35" t="s">
        <v>315</v>
      </c>
      <c r="H153" s="36">
        <v>54781.17</v>
      </c>
      <c r="I153" s="20"/>
      <c r="K153" s="21"/>
    </row>
    <row r="154" spans="1:11" ht="15.75" customHeight="1">
      <c r="A154" s="3"/>
      <c r="B154" s="3"/>
      <c r="C154" s="3"/>
      <c r="D154" s="3"/>
      <c r="E154" s="33"/>
      <c r="F154" s="34"/>
      <c r="G154" s="35" t="s">
        <v>316</v>
      </c>
      <c r="H154" s="36">
        <v>594759.42000000004</v>
      </c>
      <c r="I154" s="20"/>
      <c r="K154" s="21"/>
    </row>
    <row r="155" spans="1:11" ht="15.75" customHeight="1">
      <c r="A155" s="3" t="s">
        <v>38</v>
      </c>
      <c r="B155" s="3">
        <v>231</v>
      </c>
      <c r="C155" s="3">
        <v>2</v>
      </c>
      <c r="D155" s="3" t="s">
        <v>317</v>
      </c>
      <c r="E155" s="33" t="s">
        <v>260</v>
      </c>
      <c r="F155" s="34" t="s">
        <v>318</v>
      </c>
      <c r="G155" s="35" t="s">
        <v>319</v>
      </c>
      <c r="H155" s="36">
        <v>54763.48</v>
      </c>
      <c r="I155" s="20"/>
      <c r="K155" s="21"/>
    </row>
    <row r="156" spans="1:11" ht="15.75" customHeight="1">
      <c r="A156" s="28" t="s">
        <v>38</v>
      </c>
      <c r="B156" s="28">
        <v>231</v>
      </c>
      <c r="C156" s="28" t="s">
        <v>38</v>
      </c>
      <c r="D156" s="28" t="s">
        <v>95</v>
      </c>
      <c r="E156" s="29"/>
      <c r="F156" s="30" t="s">
        <v>320</v>
      </c>
      <c r="G156" s="30" t="s">
        <v>321</v>
      </c>
      <c r="H156" s="31"/>
      <c r="I156" s="32">
        <v>190463.03</v>
      </c>
      <c r="K156" s="21"/>
    </row>
    <row r="157" spans="1:11" ht="15.75" customHeight="1">
      <c r="A157" s="3" t="s">
        <v>38</v>
      </c>
      <c r="B157" s="3">
        <v>231</v>
      </c>
      <c r="C157" s="3" t="s">
        <v>38</v>
      </c>
      <c r="D157" s="3" t="s">
        <v>95</v>
      </c>
      <c r="E157" s="33" t="s">
        <v>258</v>
      </c>
      <c r="F157" s="34" t="s">
        <v>320</v>
      </c>
      <c r="G157" s="35" t="s">
        <v>322</v>
      </c>
      <c r="H157" s="36">
        <v>88678.29</v>
      </c>
      <c r="I157" s="20"/>
      <c r="K157" s="21"/>
    </row>
    <row r="158" spans="1:11" ht="15.75" customHeight="1">
      <c r="A158" s="3" t="s">
        <v>38</v>
      </c>
      <c r="B158" s="3">
        <v>231</v>
      </c>
      <c r="C158" s="3" t="s">
        <v>38</v>
      </c>
      <c r="D158" s="3" t="s">
        <v>95</v>
      </c>
      <c r="E158" s="33" t="s">
        <v>258</v>
      </c>
      <c r="F158" s="34" t="s">
        <v>320</v>
      </c>
      <c r="G158" s="35" t="s">
        <v>323</v>
      </c>
      <c r="H158" s="36">
        <v>90000</v>
      </c>
      <c r="I158" s="20"/>
      <c r="K158" s="21"/>
    </row>
    <row r="159" spans="1:11" ht="15.75" customHeight="1">
      <c r="A159" s="3">
        <v>2</v>
      </c>
      <c r="B159" s="3">
        <v>231</v>
      </c>
      <c r="C159" s="3">
        <v>2</v>
      </c>
      <c r="D159" s="3" t="s">
        <v>95</v>
      </c>
      <c r="E159" s="33" t="s">
        <v>260</v>
      </c>
      <c r="F159" s="34" t="s">
        <v>320</v>
      </c>
      <c r="G159" s="35" t="s">
        <v>324</v>
      </c>
      <c r="H159" s="36">
        <v>4000</v>
      </c>
      <c r="I159" s="20"/>
      <c r="K159" s="21"/>
    </row>
    <row r="160" spans="1:11" ht="15.75" customHeight="1">
      <c r="A160" s="3">
        <v>2</v>
      </c>
      <c r="B160" s="3">
        <v>231</v>
      </c>
      <c r="C160" s="3">
        <v>2</v>
      </c>
      <c r="D160" s="3" t="s">
        <v>95</v>
      </c>
      <c r="E160" s="33" t="s">
        <v>325</v>
      </c>
      <c r="F160" s="34" t="s">
        <v>320</v>
      </c>
      <c r="G160" s="35" t="s">
        <v>326</v>
      </c>
      <c r="H160" s="36">
        <v>3000</v>
      </c>
      <c r="I160" s="20"/>
      <c r="K160" s="21"/>
    </row>
    <row r="161" spans="1:11" ht="15.75" customHeight="1">
      <c r="A161" s="3">
        <v>2</v>
      </c>
      <c r="B161" s="3">
        <v>231</v>
      </c>
      <c r="C161" s="3">
        <v>2</v>
      </c>
      <c r="D161" s="3" t="s">
        <v>95</v>
      </c>
      <c r="E161" s="33" t="s">
        <v>258</v>
      </c>
      <c r="F161" s="34" t="s">
        <v>320</v>
      </c>
      <c r="G161" s="35" t="s">
        <v>327</v>
      </c>
      <c r="H161" s="36">
        <v>1500</v>
      </c>
      <c r="I161" s="20"/>
      <c r="K161" s="21"/>
    </row>
    <row r="162" spans="1:11" ht="15.75" customHeight="1">
      <c r="A162" s="3">
        <v>2</v>
      </c>
      <c r="B162" s="3">
        <v>231</v>
      </c>
      <c r="C162" s="3">
        <v>2</v>
      </c>
      <c r="D162" s="3" t="s">
        <v>95</v>
      </c>
      <c r="E162" s="33" t="s">
        <v>258</v>
      </c>
      <c r="F162" s="34" t="s">
        <v>320</v>
      </c>
      <c r="G162" s="35" t="s">
        <v>328</v>
      </c>
      <c r="H162" s="36">
        <v>3284.74</v>
      </c>
      <c r="I162" s="20"/>
      <c r="K162" s="21"/>
    </row>
    <row r="163" spans="1:11" ht="15.75" customHeight="1">
      <c r="A163" s="61">
        <v>2</v>
      </c>
      <c r="B163" s="61">
        <v>231</v>
      </c>
      <c r="C163" s="61">
        <v>4</v>
      </c>
      <c r="D163" s="61" t="s">
        <v>329</v>
      </c>
      <c r="E163" s="62"/>
      <c r="F163" s="63" t="s">
        <v>330</v>
      </c>
      <c r="G163" s="64" t="s">
        <v>331</v>
      </c>
      <c r="H163" s="65"/>
      <c r="I163" s="66">
        <v>27500</v>
      </c>
      <c r="K163" s="21"/>
    </row>
    <row r="164" spans="1:11" ht="15.75" customHeight="1">
      <c r="A164" s="67">
        <v>2</v>
      </c>
      <c r="B164" s="67">
        <v>231</v>
      </c>
      <c r="C164" s="67">
        <v>4</v>
      </c>
      <c r="D164" s="67" t="s">
        <v>332</v>
      </c>
      <c r="E164" s="68"/>
      <c r="F164" s="69" t="s">
        <v>333</v>
      </c>
      <c r="G164" s="70" t="s">
        <v>334</v>
      </c>
      <c r="H164" s="71"/>
      <c r="I164" s="72">
        <v>432.22</v>
      </c>
      <c r="K164" s="21"/>
    </row>
    <row r="165" spans="1:11" ht="15.75" customHeight="1">
      <c r="A165" s="67">
        <v>2</v>
      </c>
      <c r="B165" s="67">
        <v>231</v>
      </c>
      <c r="C165" s="67">
        <v>4</v>
      </c>
      <c r="D165" s="67" t="s">
        <v>335</v>
      </c>
      <c r="E165" s="68"/>
      <c r="F165" s="69" t="s">
        <v>336</v>
      </c>
      <c r="G165" s="70" t="s">
        <v>337</v>
      </c>
      <c r="H165" s="71"/>
      <c r="I165" s="72">
        <v>1000</v>
      </c>
      <c r="J165" s="73"/>
      <c r="K165" s="21"/>
    </row>
    <row r="166" spans="1:11" ht="15.75" customHeight="1">
      <c r="A166" s="74" t="s">
        <v>38</v>
      </c>
      <c r="B166" s="74">
        <v>231</v>
      </c>
      <c r="C166" s="74" t="s">
        <v>338</v>
      </c>
      <c r="D166" s="74" t="s">
        <v>332</v>
      </c>
      <c r="E166" s="75"/>
      <c r="F166" s="76" t="s">
        <v>333</v>
      </c>
      <c r="G166" s="77" t="s">
        <v>339</v>
      </c>
      <c r="H166" s="78"/>
      <c r="I166" s="79">
        <f>+H167+H168</f>
        <v>25000</v>
      </c>
      <c r="J166" s="73"/>
      <c r="K166" s="21"/>
    </row>
    <row r="167" spans="1:11" ht="15.75" customHeight="1">
      <c r="A167" s="43" t="s">
        <v>38</v>
      </c>
      <c r="B167" s="43">
        <v>231</v>
      </c>
      <c r="C167" s="43" t="s">
        <v>338</v>
      </c>
      <c r="D167" s="43" t="s">
        <v>332</v>
      </c>
      <c r="E167" s="80"/>
      <c r="F167" s="81" t="s">
        <v>333</v>
      </c>
      <c r="G167" s="82" t="s">
        <v>340</v>
      </c>
      <c r="H167" s="19">
        <v>5000</v>
      </c>
      <c r="I167" s="20"/>
      <c r="K167" s="21"/>
    </row>
    <row r="168" spans="1:11" ht="15.75" customHeight="1">
      <c r="A168" s="43" t="s">
        <v>38</v>
      </c>
      <c r="B168" s="43">
        <v>231</v>
      </c>
      <c r="C168" s="43" t="s">
        <v>338</v>
      </c>
      <c r="D168" s="43" t="s">
        <v>332</v>
      </c>
      <c r="E168" s="80"/>
      <c r="F168" s="81" t="s">
        <v>333</v>
      </c>
      <c r="G168" s="82" t="s">
        <v>341</v>
      </c>
      <c r="H168" s="19">
        <v>20000</v>
      </c>
      <c r="I168" s="20"/>
      <c r="J168" s="73"/>
      <c r="K168" s="21"/>
    </row>
    <row r="169" spans="1:11" ht="15.75" customHeight="1">
      <c r="A169" s="37">
        <v>2</v>
      </c>
      <c r="B169" s="37">
        <v>231</v>
      </c>
      <c r="C169" s="37">
        <v>6</v>
      </c>
      <c r="D169" s="37" t="s">
        <v>342</v>
      </c>
      <c r="E169" s="83"/>
      <c r="F169" s="40" t="s">
        <v>343</v>
      </c>
      <c r="G169" s="84" t="s">
        <v>344</v>
      </c>
      <c r="H169" s="85"/>
      <c r="I169" s="58">
        <v>0</v>
      </c>
      <c r="J169" s="73"/>
      <c r="K169" s="21"/>
    </row>
    <row r="170" spans="1:11" ht="15.75" customHeight="1">
      <c r="A170" s="37">
        <v>2</v>
      </c>
      <c r="B170" s="37">
        <v>231</v>
      </c>
      <c r="C170" s="37">
        <v>6</v>
      </c>
      <c r="D170" s="37" t="s">
        <v>345</v>
      </c>
      <c r="E170" s="83"/>
      <c r="F170" s="40" t="s">
        <v>346</v>
      </c>
      <c r="G170" s="84" t="s">
        <v>347</v>
      </c>
      <c r="H170" s="85"/>
      <c r="I170" s="58">
        <v>3400</v>
      </c>
      <c r="J170" s="73"/>
      <c r="K170" s="21"/>
    </row>
    <row r="171" spans="1:11" ht="15.75" customHeight="1">
      <c r="A171" s="37">
        <v>2</v>
      </c>
      <c r="B171" s="37">
        <v>231</v>
      </c>
      <c r="C171" s="37">
        <v>6</v>
      </c>
      <c r="D171" s="37" t="s">
        <v>348</v>
      </c>
      <c r="E171" s="83"/>
      <c r="F171" s="40" t="s">
        <v>349</v>
      </c>
      <c r="G171" s="84" t="s">
        <v>350</v>
      </c>
      <c r="H171" s="85"/>
      <c r="I171" s="58">
        <v>900</v>
      </c>
      <c r="J171" s="73"/>
      <c r="K171" s="21"/>
    </row>
    <row r="172" spans="1:11" ht="15.75" customHeight="1">
      <c r="A172" s="86" t="s">
        <v>38</v>
      </c>
      <c r="B172" s="86">
        <v>241</v>
      </c>
      <c r="C172" s="86" t="s">
        <v>15</v>
      </c>
      <c r="D172" s="86" t="s">
        <v>241</v>
      </c>
      <c r="E172" s="87"/>
      <c r="F172" s="88" t="s">
        <v>351</v>
      </c>
      <c r="G172" s="88" t="s">
        <v>352</v>
      </c>
      <c r="H172" s="89"/>
      <c r="I172" s="90">
        <v>37099.58</v>
      </c>
      <c r="J172" s="73"/>
      <c r="K172" s="21"/>
    </row>
    <row r="173" spans="1:11" ht="15.75" customHeight="1">
      <c r="A173" s="86" t="s">
        <v>38</v>
      </c>
      <c r="B173" s="86">
        <v>241</v>
      </c>
      <c r="C173" s="86" t="s">
        <v>15</v>
      </c>
      <c r="D173" s="86" t="s">
        <v>353</v>
      </c>
      <c r="E173" s="87"/>
      <c r="F173" s="88" t="s">
        <v>354</v>
      </c>
      <c r="G173" s="88" t="s">
        <v>355</v>
      </c>
      <c r="H173" s="89"/>
      <c r="I173" s="90">
        <v>116439.44</v>
      </c>
      <c r="J173" s="73"/>
      <c r="K173" s="21"/>
    </row>
    <row r="174" spans="1:11" ht="15.75" customHeight="1">
      <c r="A174" s="86" t="s">
        <v>38</v>
      </c>
      <c r="B174" s="86">
        <v>241</v>
      </c>
      <c r="C174" s="86">
        <v>1</v>
      </c>
      <c r="D174" s="86" t="s">
        <v>356</v>
      </c>
      <c r="E174" s="87"/>
      <c r="F174" s="88" t="s">
        <v>357</v>
      </c>
      <c r="G174" s="88" t="s">
        <v>358</v>
      </c>
      <c r="H174" s="89"/>
      <c r="I174" s="90">
        <v>2000</v>
      </c>
      <c r="J174" s="73"/>
      <c r="K174" s="21"/>
    </row>
    <row r="175" spans="1:11" ht="15.75" customHeight="1">
      <c r="A175" s="86" t="s">
        <v>38</v>
      </c>
      <c r="B175" s="86">
        <v>241</v>
      </c>
      <c r="C175" s="86">
        <v>1</v>
      </c>
      <c r="D175" s="86" t="s">
        <v>359</v>
      </c>
      <c r="E175" s="87"/>
      <c r="F175" s="88" t="s">
        <v>360</v>
      </c>
      <c r="G175" s="88" t="s">
        <v>361</v>
      </c>
      <c r="H175" s="89"/>
      <c r="I175" s="90">
        <v>53917.35</v>
      </c>
      <c r="K175" s="21"/>
    </row>
    <row r="176" spans="1:11" ht="15.75" customHeight="1">
      <c r="A176" s="28">
        <v>2</v>
      </c>
      <c r="B176" s="28">
        <v>241</v>
      </c>
      <c r="C176" s="28">
        <v>2</v>
      </c>
      <c r="D176" s="28" t="s">
        <v>166</v>
      </c>
      <c r="E176" s="29"/>
      <c r="F176" s="30" t="s">
        <v>362</v>
      </c>
      <c r="G176" s="30" t="s">
        <v>363</v>
      </c>
      <c r="H176" s="31"/>
      <c r="I176" s="32">
        <v>1000</v>
      </c>
      <c r="K176" s="21"/>
    </row>
    <row r="177" spans="1:11" ht="15.75" customHeight="1">
      <c r="A177" s="28" t="s">
        <v>38</v>
      </c>
      <c r="B177" s="28">
        <v>241</v>
      </c>
      <c r="C177" s="28" t="s">
        <v>38</v>
      </c>
      <c r="D177" s="28" t="s">
        <v>265</v>
      </c>
      <c r="E177" s="29"/>
      <c r="F177" s="30" t="s">
        <v>364</v>
      </c>
      <c r="G177" s="30" t="s">
        <v>365</v>
      </c>
      <c r="H177" s="31"/>
      <c r="I177" s="32">
        <v>300</v>
      </c>
      <c r="K177" s="21"/>
    </row>
    <row r="178" spans="1:11" ht="15.75" customHeight="1">
      <c r="A178" s="28" t="s">
        <v>38</v>
      </c>
      <c r="B178" s="28">
        <v>241</v>
      </c>
      <c r="C178" s="28">
        <v>2</v>
      </c>
      <c r="D178" s="28" t="s">
        <v>45</v>
      </c>
      <c r="E178" s="29"/>
      <c r="F178" s="30" t="s">
        <v>366</v>
      </c>
      <c r="G178" s="30" t="s">
        <v>367</v>
      </c>
      <c r="H178" s="31"/>
      <c r="I178" s="32">
        <v>500</v>
      </c>
      <c r="K178" s="21"/>
    </row>
    <row r="179" spans="1:11" ht="15.75" customHeight="1">
      <c r="A179" s="28" t="s">
        <v>38</v>
      </c>
      <c r="B179" s="28">
        <v>241</v>
      </c>
      <c r="C179" s="28" t="s">
        <v>38</v>
      </c>
      <c r="D179" s="28" t="s">
        <v>56</v>
      </c>
      <c r="E179" s="29"/>
      <c r="F179" s="30" t="s">
        <v>368</v>
      </c>
      <c r="G179" s="30" t="s">
        <v>369</v>
      </c>
      <c r="H179" s="31"/>
      <c r="I179" s="32">
        <v>300</v>
      </c>
      <c r="K179" s="21"/>
    </row>
    <row r="180" spans="1:11" ht="15.75" customHeight="1">
      <c r="A180" s="28" t="s">
        <v>38</v>
      </c>
      <c r="B180" s="28">
        <v>241</v>
      </c>
      <c r="C180" s="28" t="s">
        <v>38</v>
      </c>
      <c r="D180" s="28" t="s">
        <v>95</v>
      </c>
      <c r="E180" s="29"/>
      <c r="F180" s="30" t="s">
        <v>370</v>
      </c>
      <c r="G180" s="30" t="s">
        <v>371</v>
      </c>
      <c r="H180" s="31"/>
      <c r="I180" s="32">
        <v>1000</v>
      </c>
      <c r="K180" s="21"/>
    </row>
    <row r="181" spans="1:11" ht="15.75" customHeight="1">
      <c r="A181" s="28">
        <v>2</v>
      </c>
      <c r="B181" s="28">
        <v>241</v>
      </c>
      <c r="C181" s="28">
        <v>2</v>
      </c>
      <c r="D181" s="28" t="s">
        <v>62</v>
      </c>
      <c r="E181" s="29"/>
      <c r="F181" s="30" t="s">
        <v>372</v>
      </c>
      <c r="G181" s="30" t="s">
        <v>373</v>
      </c>
      <c r="H181" s="31"/>
      <c r="I181" s="32">
        <v>100</v>
      </c>
      <c r="K181" s="21"/>
    </row>
    <row r="182" spans="1:11" ht="15.75" customHeight="1">
      <c r="A182" s="28" t="s">
        <v>374</v>
      </c>
      <c r="B182" s="28">
        <v>311</v>
      </c>
      <c r="C182" s="28" t="s">
        <v>38</v>
      </c>
      <c r="D182" s="28" t="s">
        <v>375</v>
      </c>
      <c r="E182" s="29"/>
      <c r="F182" s="30" t="s">
        <v>376</v>
      </c>
      <c r="G182" s="30" t="s">
        <v>377</v>
      </c>
      <c r="H182" s="31"/>
      <c r="I182" s="32">
        <v>1000</v>
      </c>
      <c r="K182" s="21"/>
    </row>
    <row r="183" spans="1:11" ht="15.75" customHeight="1">
      <c r="A183" s="3" t="s">
        <v>374</v>
      </c>
      <c r="B183" s="3">
        <v>311</v>
      </c>
      <c r="C183" s="3" t="s">
        <v>38</v>
      </c>
      <c r="D183" s="3" t="s">
        <v>375</v>
      </c>
      <c r="E183" s="33"/>
      <c r="F183" s="34" t="s">
        <v>376</v>
      </c>
      <c r="G183" s="35" t="s">
        <v>378</v>
      </c>
      <c r="H183" s="36">
        <v>1000</v>
      </c>
      <c r="I183" s="20"/>
      <c r="K183" s="21"/>
    </row>
    <row r="184" spans="1:11" ht="15.75" customHeight="1">
      <c r="A184" s="74">
        <v>3</v>
      </c>
      <c r="B184" s="74">
        <v>311</v>
      </c>
      <c r="C184" s="74">
        <v>4</v>
      </c>
      <c r="D184" s="74" t="s">
        <v>379</v>
      </c>
      <c r="E184" s="75"/>
      <c r="F184" s="91" t="s">
        <v>380</v>
      </c>
      <c r="G184" s="92" t="s">
        <v>381</v>
      </c>
      <c r="H184" s="78"/>
      <c r="I184" s="79">
        <f>+H185</f>
        <v>2000</v>
      </c>
      <c r="K184" s="21"/>
    </row>
    <row r="185" spans="1:11" ht="15.75" customHeight="1">
      <c r="A185" s="43">
        <v>3</v>
      </c>
      <c r="B185" s="43">
        <v>311</v>
      </c>
      <c r="C185" s="43">
        <v>4</v>
      </c>
      <c r="D185" s="43" t="s">
        <v>379</v>
      </c>
      <c r="E185" s="80"/>
      <c r="F185" s="81" t="s">
        <v>380</v>
      </c>
      <c r="G185" s="93" t="s">
        <v>382</v>
      </c>
      <c r="H185" s="36">
        <v>2000</v>
      </c>
      <c r="I185" s="94"/>
      <c r="K185" s="21"/>
    </row>
    <row r="186" spans="1:11" ht="15.75" customHeight="1">
      <c r="A186" s="28" t="s">
        <v>374</v>
      </c>
      <c r="B186" s="28">
        <v>312</v>
      </c>
      <c r="C186" s="28" t="s">
        <v>38</v>
      </c>
      <c r="D186" s="28" t="s">
        <v>166</v>
      </c>
      <c r="E186" s="29"/>
      <c r="F186" s="30" t="s">
        <v>383</v>
      </c>
      <c r="G186" s="30" t="s">
        <v>384</v>
      </c>
      <c r="H186" s="31"/>
      <c r="I186" s="32">
        <v>1000</v>
      </c>
      <c r="K186" s="21"/>
    </row>
    <row r="187" spans="1:11" ht="15.75" customHeight="1">
      <c r="A187" s="28" t="s">
        <v>374</v>
      </c>
      <c r="B187" s="28">
        <v>312</v>
      </c>
      <c r="C187" s="28" t="s">
        <v>38</v>
      </c>
      <c r="D187" s="28" t="s">
        <v>137</v>
      </c>
      <c r="E187" s="29"/>
      <c r="F187" s="30" t="s">
        <v>385</v>
      </c>
      <c r="G187" s="30" t="s">
        <v>386</v>
      </c>
      <c r="H187" s="31"/>
      <c r="I187" s="32">
        <v>4000</v>
      </c>
      <c r="K187" s="21"/>
    </row>
    <row r="188" spans="1:11" ht="15.75" customHeight="1">
      <c r="A188" s="28" t="s">
        <v>374</v>
      </c>
      <c r="B188" s="28">
        <v>312</v>
      </c>
      <c r="C188" s="28" t="s">
        <v>38</v>
      </c>
      <c r="D188" s="28" t="s">
        <v>387</v>
      </c>
      <c r="E188" s="29"/>
      <c r="F188" s="30" t="s">
        <v>388</v>
      </c>
      <c r="G188" s="30" t="s">
        <v>389</v>
      </c>
      <c r="H188" s="31"/>
      <c r="I188" s="32">
        <v>6000</v>
      </c>
      <c r="K188" s="21"/>
    </row>
    <row r="189" spans="1:11" ht="15.75" customHeight="1">
      <c r="A189" s="22" t="s">
        <v>374</v>
      </c>
      <c r="B189" s="22">
        <v>323</v>
      </c>
      <c r="C189" s="22" t="s">
        <v>15</v>
      </c>
      <c r="D189" s="22" t="s">
        <v>390</v>
      </c>
      <c r="E189" s="23"/>
      <c r="F189" s="24" t="s">
        <v>391</v>
      </c>
      <c r="G189" s="24" t="s">
        <v>392</v>
      </c>
      <c r="H189" s="25"/>
      <c r="I189" s="26">
        <v>8576.26</v>
      </c>
      <c r="K189" s="21"/>
    </row>
    <row r="190" spans="1:11" ht="15.75" customHeight="1">
      <c r="A190" s="22" t="s">
        <v>374</v>
      </c>
      <c r="B190" s="22">
        <v>323</v>
      </c>
      <c r="C190" s="22" t="s">
        <v>15</v>
      </c>
      <c r="D190" s="22" t="s">
        <v>19</v>
      </c>
      <c r="E190" s="23"/>
      <c r="F190" s="24" t="s">
        <v>393</v>
      </c>
      <c r="G190" s="24" t="s">
        <v>394</v>
      </c>
      <c r="H190" s="25"/>
      <c r="I190" s="26">
        <v>2533.02</v>
      </c>
      <c r="K190" s="21"/>
    </row>
    <row r="191" spans="1:11" ht="15.75" customHeight="1">
      <c r="A191" s="22" t="s">
        <v>374</v>
      </c>
      <c r="B191" s="22">
        <v>323</v>
      </c>
      <c r="C191" s="22" t="s">
        <v>15</v>
      </c>
      <c r="D191" s="22" t="s">
        <v>23</v>
      </c>
      <c r="E191" s="23"/>
      <c r="F191" s="24" t="s">
        <v>395</v>
      </c>
      <c r="G191" s="24" t="s">
        <v>396</v>
      </c>
      <c r="H191" s="25"/>
      <c r="I191" s="26">
        <v>4769.8</v>
      </c>
      <c r="K191" s="21"/>
    </row>
    <row r="192" spans="1:11" ht="15.75" customHeight="1">
      <c r="A192" s="22" t="s">
        <v>374</v>
      </c>
      <c r="B192" s="22">
        <v>323</v>
      </c>
      <c r="C192" s="22" t="s">
        <v>15</v>
      </c>
      <c r="D192" s="22" t="s">
        <v>26</v>
      </c>
      <c r="E192" s="23"/>
      <c r="F192" s="24" t="s">
        <v>397</v>
      </c>
      <c r="G192" s="24" t="s">
        <v>398</v>
      </c>
      <c r="H192" s="25"/>
      <c r="I192" s="26">
        <v>2658.88</v>
      </c>
      <c r="K192" s="21"/>
    </row>
    <row r="193" spans="1:12" ht="15.75" customHeight="1">
      <c r="A193" s="22">
        <v>3</v>
      </c>
      <c r="B193" s="22">
        <v>323</v>
      </c>
      <c r="C193" s="22">
        <v>1</v>
      </c>
      <c r="D193" s="22" t="s">
        <v>32</v>
      </c>
      <c r="E193" s="23"/>
      <c r="F193" s="24" t="s">
        <v>399</v>
      </c>
      <c r="G193" s="24" t="s">
        <v>400</v>
      </c>
      <c r="H193" s="25"/>
      <c r="I193" s="26">
        <v>6488.29</v>
      </c>
      <c r="K193" s="21"/>
    </row>
    <row r="194" spans="1:12" ht="15.75" customHeight="1">
      <c r="A194" s="28" t="s">
        <v>374</v>
      </c>
      <c r="B194" s="28">
        <v>323</v>
      </c>
      <c r="C194" s="28" t="s">
        <v>38</v>
      </c>
      <c r="D194" s="28" t="s">
        <v>166</v>
      </c>
      <c r="E194" s="29"/>
      <c r="F194" s="30" t="s">
        <v>401</v>
      </c>
      <c r="G194" s="30" t="s">
        <v>402</v>
      </c>
      <c r="H194" s="31"/>
      <c r="I194" s="32">
        <v>1000</v>
      </c>
      <c r="K194" s="21"/>
    </row>
    <row r="195" spans="1:12" ht="15.75" customHeight="1">
      <c r="A195" s="28" t="s">
        <v>374</v>
      </c>
      <c r="B195" s="28">
        <v>323</v>
      </c>
      <c r="C195" s="28" t="s">
        <v>38</v>
      </c>
      <c r="D195" s="28" t="s">
        <v>134</v>
      </c>
      <c r="E195" s="29"/>
      <c r="F195" s="30" t="s">
        <v>403</v>
      </c>
      <c r="G195" s="30" t="s">
        <v>404</v>
      </c>
      <c r="H195" s="31"/>
      <c r="I195" s="32">
        <v>1000</v>
      </c>
      <c r="K195" s="21"/>
    </row>
    <row r="196" spans="1:12" ht="15.75" customHeight="1">
      <c r="A196" s="28" t="s">
        <v>374</v>
      </c>
      <c r="B196" s="28">
        <v>323</v>
      </c>
      <c r="C196" s="28" t="s">
        <v>38</v>
      </c>
      <c r="D196" s="28" t="s">
        <v>137</v>
      </c>
      <c r="E196" s="29"/>
      <c r="F196" s="30" t="s">
        <v>405</v>
      </c>
      <c r="G196" s="30" t="s">
        <v>406</v>
      </c>
      <c r="H196" s="31"/>
      <c r="I196" s="32">
        <v>16000</v>
      </c>
      <c r="K196" s="153" t="s">
        <v>407</v>
      </c>
      <c r="L196" s="154"/>
    </row>
    <row r="197" spans="1:12" ht="15.75" customHeight="1">
      <c r="A197" s="28" t="s">
        <v>374</v>
      </c>
      <c r="B197" s="28">
        <v>323</v>
      </c>
      <c r="C197" s="28" t="s">
        <v>38</v>
      </c>
      <c r="D197" s="28" t="s">
        <v>56</v>
      </c>
      <c r="E197" s="29"/>
      <c r="F197" s="30" t="s">
        <v>408</v>
      </c>
      <c r="G197" s="30" t="s">
        <v>409</v>
      </c>
      <c r="H197" s="31"/>
      <c r="I197" s="32">
        <v>1000</v>
      </c>
      <c r="K197" s="155">
        <f>SUM(I182:I290)</f>
        <v>498774.1</v>
      </c>
      <c r="L197" s="154"/>
    </row>
    <row r="198" spans="1:12" ht="15.75" customHeight="1">
      <c r="A198" s="74" t="s">
        <v>374</v>
      </c>
      <c r="B198" s="74">
        <v>323</v>
      </c>
      <c r="C198" s="74" t="s">
        <v>338</v>
      </c>
      <c r="D198" s="74" t="s">
        <v>410</v>
      </c>
      <c r="E198" s="75"/>
      <c r="F198" s="76" t="s">
        <v>411</v>
      </c>
      <c r="G198" s="92" t="s">
        <v>412</v>
      </c>
      <c r="H198" s="78"/>
      <c r="I198" s="79">
        <f>+H199</f>
        <v>1600</v>
      </c>
      <c r="K198" s="21"/>
    </row>
    <row r="199" spans="1:12" ht="15.75" customHeight="1">
      <c r="A199" s="43" t="s">
        <v>374</v>
      </c>
      <c r="B199" s="43">
        <v>323</v>
      </c>
      <c r="C199" s="43" t="s">
        <v>338</v>
      </c>
      <c r="D199" s="43" t="s">
        <v>410</v>
      </c>
      <c r="E199" s="80" t="s">
        <v>413</v>
      </c>
      <c r="F199" s="81" t="s">
        <v>411</v>
      </c>
      <c r="G199" s="95" t="s">
        <v>414</v>
      </c>
      <c r="H199" s="36">
        <v>1600</v>
      </c>
      <c r="I199" s="94"/>
      <c r="K199" s="21"/>
    </row>
    <row r="200" spans="1:12" ht="15.75" customHeight="1">
      <c r="A200" s="22" t="s">
        <v>374</v>
      </c>
      <c r="B200" s="22">
        <v>334</v>
      </c>
      <c r="C200" s="22" t="s">
        <v>15</v>
      </c>
      <c r="D200" s="22" t="s">
        <v>241</v>
      </c>
      <c r="E200" s="23"/>
      <c r="F200" s="24" t="s">
        <v>415</v>
      </c>
      <c r="G200" s="24" t="s">
        <v>416</v>
      </c>
      <c r="H200" s="25"/>
      <c r="I200" s="96">
        <v>31440.36</v>
      </c>
      <c r="K200" s="21"/>
    </row>
    <row r="201" spans="1:12" ht="15.75" customHeight="1">
      <c r="A201" s="22" t="s">
        <v>374</v>
      </c>
      <c r="B201" s="22">
        <v>334</v>
      </c>
      <c r="C201" s="22" t="s">
        <v>15</v>
      </c>
      <c r="D201" s="22" t="s">
        <v>244</v>
      </c>
      <c r="E201" s="23"/>
      <c r="F201" s="24" t="s">
        <v>417</v>
      </c>
      <c r="G201" s="24" t="s">
        <v>418</v>
      </c>
      <c r="H201" s="25"/>
      <c r="I201" s="96">
        <v>16484.86</v>
      </c>
      <c r="K201" s="21"/>
    </row>
    <row r="202" spans="1:12" ht="15.75" customHeight="1">
      <c r="A202" s="22" t="s">
        <v>374</v>
      </c>
      <c r="B202" s="22">
        <v>334</v>
      </c>
      <c r="C202" s="22" t="s">
        <v>15</v>
      </c>
      <c r="D202" s="22" t="s">
        <v>32</v>
      </c>
      <c r="E202" s="23"/>
      <c r="F202" s="24" t="s">
        <v>419</v>
      </c>
      <c r="G202" s="24" t="s">
        <v>420</v>
      </c>
      <c r="H202" s="25"/>
      <c r="I202" s="96">
        <v>16712.77</v>
      </c>
      <c r="K202" s="21"/>
    </row>
    <row r="203" spans="1:12" ht="15.75" customHeight="1">
      <c r="A203" s="28">
        <v>3</v>
      </c>
      <c r="B203" s="28">
        <v>334</v>
      </c>
      <c r="C203" s="28">
        <v>2</v>
      </c>
      <c r="D203" s="28" t="s">
        <v>166</v>
      </c>
      <c r="E203" s="29"/>
      <c r="F203" s="30" t="s">
        <v>421</v>
      </c>
      <c r="G203" s="30" t="s">
        <v>422</v>
      </c>
      <c r="H203" s="31"/>
      <c r="I203" s="32">
        <v>1000</v>
      </c>
      <c r="K203" s="21"/>
    </row>
    <row r="204" spans="1:12" ht="15.75" customHeight="1">
      <c r="A204" s="28">
        <v>3</v>
      </c>
      <c r="B204" s="28">
        <v>334</v>
      </c>
      <c r="C204" s="28">
        <v>2</v>
      </c>
      <c r="D204" s="28" t="s">
        <v>134</v>
      </c>
      <c r="E204" s="29"/>
      <c r="F204" s="30" t="s">
        <v>423</v>
      </c>
      <c r="G204" s="30" t="s">
        <v>404</v>
      </c>
      <c r="H204" s="31"/>
      <c r="I204" s="32">
        <v>2400</v>
      </c>
      <c r="K204" s="21"/>
    </row>
    <row r="205" spans="1:12" ht="15.75" customHeight="1">
      <c r="A205" s="3">
        <v>3</v>
      </c>
      <c r="B205" s="3">
        <v>334</v>
      </c>
      <c r="C205" s="3">
        <v>2</v>
      </c>
      <c r="D205" s="3" t="s">
        <v>134</v>
      </c>
      <c r="E205" s="33"/>
      <c r="F205" s="34" t="s">
        <v>423</v>
      </c>
      <c r="G205" s="35" t="s">
        <v>424</v>
      </c>
      <c r="H205" s="36">
        <v>2400</v>
      </c>
      <c r="I205" s="20"/>
      <c r="K205" s="21"/>
    </row>
    <row r="206" spans="1:12" ht="15.75" customHeight="1">
      <c r="A206" s="28" t="s">
        <v>374</v>
      </c>
      <c r="B206" s="28">
        <v>334</v>
      </c>
      <c r="C206" s="28" t="s">
        <v>38</v>
      </c>
      <c r="D206" s="28" t="s">
        <v>137</v>
      </c>
      <c r="E206" s="29"/>
      <c r="F206" s="30" t="s">
        <v>425</v>
      </c>
      <c r="G206" s="30" t="s">
        <v>426</v>
      </c>
      <c r="H206" s="31"/>
      <c r="I206" s="32">
        <v>3600</v>
      </c>
      <c r="K206" s="21"/>
    </row>
    <row r="207" spans="1:12" ht="15.75" customHeight="1">
      <c r="A207" s="28" t="s">
        <v>374</v>
      </c>
      <c r="B207" s="28">
        <v>334</v>
      </c>
      <c r="C207" s="28" t="s">
        <v>38</v>
      </c>
      <c r="D207" s="28" t="s">
        <v>42</v>
      </c>
      <c r="E207" s="29"/>
      <c r="F207" s="30" t="s">
        <v>427</v>
      </c>
      <c r="G207" s="30" t="s">
        <v>428</v>
      </c>
      <c r="H207" s="31"/>
      <c r="I207" s="32">
        <v>4200</v>
      </c>
      <c r="K207" s="21"/>
    </row>
    <row r="208" spans="1:12" ht="15.75" customHeight="1">
      <c r="A208" s="28" t="s">
        <v>374</v>
      </c>
      <c r="B208" s="28">
        <v>334</v>
      </c>
      <c r="C208" s="28" t="s">
        <v>38</v>
      </c>
      <c r="D208" s="28" t="s">
        <v>429</v>
      </c>
      <c r="E208" s="29"/>
      <c r="F208" s="30" t="s">
        <v>430</v>
      </c>
      <c r="G208" s="30" t="s">
        <v>431</v>
      </c>
      <c r="H208" s="31"/>
      <c r="I208" s="32">
        <v>1000</v>
      </c>
      <c r="K208" s="21"/>
    </row>
    <row r="209" spans="1:11" ht="15.75" customHeight="1">
      <c r="A209" s="28" t="s">
        <v>374</v>
      </c>
      <c r="B209" s="28">
        <v>334</v>
      </c>
      <c r="C209" s="28" t="s">
        <v>38</v>
      </c>
      <c r="D209" s="28" t="s">
        <v>432</v>
      </c>
      <c r="E209" s="29"/>
      <c r="F209" s="30" t="s">
        <v>433</v>
      </c>
      <c r="G209" s="30" t="s">
        <v>434</v>
      </c>
      <c r="H209" s="31"/>
      <c r="I209" s="32">
        <v>3000</v>
      </c>
      <c r="K209" s="21"/>
    </row>
    <row r="210" spans="1:11" ht="15.75" customHeight="1">
      <c r="A210" s="28">
        <v>3</v>
      </c>
      <c r="B210" s="28">
        <v>334</v>
      </c>
      <c r="C210" s="28" t="s">
        <v>38</v>
      </c>
      <c r="D210" s="28" t="s">
        <v>56</v>
      </c>
      <c r="E210" s="29"/>
      <c r="F210" s="30" t="s">
        <v>435</v>
      </c>
      <c r="G210" s="30" t="s">
        <v>143</v>
      </c>
      <c r="H210" s="31"/>
      <c r="I210" s="32">
        <v>3000</v>
      </c>
      <c r="K210" s="21"/>
    </row>
    <row r="211" spans="1:11" ht="15.75" customHeight="1">
      <c r="A211" s="3" t="s">
        <v>374</v>
      </c>
      <c r="B211" s="3">
        <v>334</v>
      </c>
      <c r="C211" s="3" t="s">
        <v>38</v>
      </c>
      <c r="D211" s="3" t="s">
        <v>56</v>
      </c>
      <c r="E211" s="33"/>
      <c r="F211" s="34" t="s">
        <v>435</v>
      </c>
      <c r="G211" s="35" t="s">
        <v>436</v>
      </c>
      <c r="H211" s="36">
        <v>1000</v>
      </c>
      <c r="I211" s="20"/>
      <c r="K211" s="21"/>
    </row>
    <row r="212" spans="1:11" ht="15.75" customHeight="1">
      <c r="A212" s="3" t="s">
        <v>374</v>
      </c>
      <c r="B212" s="3">
        <v>334</v>
      </c>
      <c r="C212" s="3" t="s">
        <v>38</v>
      </c>
      <c r="D212" s="3" t="s">
        <v>56</v>
      </c>
      <c r="E212" s="33" t="s">
        <v>413</v>
      </c>
      <c r="F212" s="34" t="s">
        <v>435</v>
      </c>
      <c r="G212" s="35" t="s">
        <v>437</v>
      </c>
      <c r="H212" s="36">
        <v>2000</v>
      </c>
      <c r="I212" s="20"/>
      <c r="K212" s="21"/>
    </row>
    <row r="213" spans="1:11" ht="15.75" customHeight="1">
      <c r="A213" s="28" t="s">
        <v>374</v>
      </c>
      <c r="B213" s="28">
        <v>334</v>
      </c>
      <c r="C213" s="28" t="s">
        <v>38</v>
      </c>
      <c r="D213" s="28" t="s">
        <v>290</v>
      </c>
      <c r="E213" s="29"/>
      <c r="F213" s="30" t="s">
        <v>438</v>
      </c>
      <c r="G213" s="30" t="s">
        <v>439</v>
      </c>
      <c r="H213" s="31"/>
      <c r="I213" s="32">
        <v>280</v>
      </c>
      <c r="K213" s="21"/>
    </row>
    <row r="214" spans="1:11" ht="15.75" customHeight="1">
      <c r="A214" s="28" t="s">
        <v>374</v>
      </c>
      <c r="B214" s="28">
        <v>334</v>
      </c>
      <c r="C214" s="28" t="s">
        <v>38</v>
      </c>
      <c r="D214" s="28" t="s">
        <v>440</v>
      </c>
      <c r="E214" s="29" t="s">
        <v>413</v>
      </c>
      <c r="F214" s="30" t="s">
        <v>441</v>
      </c>
      <c r="G214" s="30" t="s">
        <v>442</v>
      </c>
      <c r="H214" s="31"/>
      <c r="I214" s="32">
        <v>12000</v>
      </c>
      <c r="K214" s="21"/>
    </row>
    <row r="215" spans="1:11" ht="15.75" customHeight="1">
      <c r="A215" s="3" t="s">
        <v>374</v>
      </c>
      <c r="B215" s="3">
        <v>334</v>
      </c>
      <c r="C215" s="3" t="s">
        <v>38</v>
      </c>
      <c r="D215" s="3" t="s">
        <v>440</v>
      </c>
      <c r="E215" s="33" t="s">
        <v>413</v>
      </c>
      <c r="F215" s="34" t="s">
        <v>441</v>
      </c>
      <c r="G215" s="34" t="s">
        <v>443</v>
      </c>
      <c r="H215" s="36">
        <v>12000</v>
      </c>
      <c r="I215" s="20"/>
      <c r="K215" s="21"/>
    </row>
    <row r="216" spans="1:11" ht="15.75" customHeight="1">
      <c r="A216" s="28" t="s">
        <v>374</v>
      </c>
      <c r="B216" s="28">
        <v>334</v>
      </c>
      <c r="C216" s="28" t="s">
        <v>38</v>
      </c>
      <c r="D216" s="28" t="s">
        <v>444</v>
      </c>
      <c r="E216" s="29" t="s">
        <v>413</v>
      </c>
      <c r="F216" s="30" t="s">
        <v>445</v>
      </c>
      <c r="G216" s="30" t="s">
        <v>446</v>
      </c>
      <c r="H216" s="31"/>
      <c r="I216" s="32">
        <v>37000</v>
      </c>
      <c r="K216" s="21"/>
    </row>
    <row r="217" spans="1:11" ht="15.75" customHeight="1">
      <c r="A217" s="28" t="s">
        <v>374</v>
      </c>
      <c r="B217" s="28">
        <v>334</v>
      </c>
      <c r="C217" s="28" t="s">
        <v>38</v>
      </c>
      <c r="D217" s="28" t="s">
        <v>95</v>
      </c>
      <c r="E217" s="29"/>
      <c r="F217" s="30" t="s">
        <v>447</v>
      </c>
      <c r="G217" s="30" t="s">
        <v>448</v>
      </c>
      <c r="H217" s="31"/>
      <c r="I217" s="32">
        <v>1000</v>
      </c>
      <c r="K217" s="21"/>
    </row>
    <row r="218" spans="1:11" ht="15.75" customHeight="1">
      <c r="A218" s="28">
        <v>3</v>
      </c>
      <c r="B218" s="28">
        <v>334</v>
      </c>
      <c r="C218" s="28">
        <v>2</v>
      </c>
      <c r="D218" s="28" t="s">
        <v>449</v>
      </c>
      <c r="E218" s="29"/>
      <c r="F218" s="30" t="s">
        <v>450</v>
      </c>
      <c r="G218" s="30" t="s">
        <v>451</v>
      </c>
      <c r="H218" s="31"/>
      <c r="I218" s="32">
        <v>38500</v>
      </c>
      <c r="K218" s="21"/>
    </row>
    <row r="219" spans="1:11" ht="15.75" customHeight="1">
      <c r="A219" s="3">
        <v>3</v>
      </c>
      <c r="B219" s="3">
        <v>334</v>
      </c>
      <c r="C219" s="3">
        <v>2</v>
      </c>
      <c r="D219" s="3" t="s">
        <v>449</v>
      </c>
      <c r="E219" s="33" t="s">
        <v>413</v>
      </c>
      <c r="F219" s="34" t="s">
        <v>450</v>
      </c>
      <c r="G219" s="35" t="s">
        <v>452</v>
      </c>
      <c r="H219" s="36">
        <v>6000</v>
      </c>
      <c r="I219" s="20"/>
      <c r="K219" s="21"/>
    </row>
    <row r="220" spans="1:11" ht="15.75" customHeight="1">
      <c r="A220" s="3">
        <v>3</v>
      </c>
      <c r="B220" s="3">
        <v>334</v>
      </c>
      <c r="C220" s="3">
        <v>2</v>
      </c>
      <c r="D220" s="3" t="s">
        <v>449</v>
      </c>
      <c r="E220" s="33" t="s">
        <v>413</v>
      </c>
      <c r="F220" s="34" t="s">
        <v>450</v>
      </c>
      <c r="G220" s="35" t="s">
        <v>453</v>
      </c>
      <c r="H220" s="36">
        <v>9000</v>
      </c>
      <c r="I220" s="20"/>
      <c r="K220" s="21"/>
    </row>
    <row r="221" spans="1:11" ht="15.75" customHeight="1">
      <c r="A221" s="3">
        <v>3</v>
      </c>
      <c r="B221" s="3">
        <v>334</v>
      </c>
      <c r="C221" s="3">
        <v>2</v>
      </c>
      <c r="D221" s="3" t="s">
        <v>449</v>
      </c>
      <c r="E221" s="33" t="s">
        <v>413</v>
      </c>
      <c r="F221" s="34" t="s">
        <v>450</v>
      </c>
      <c r="G221" s="35" t="s">
        <v>454</v>
      </c>
      <c r="H221" s="36">
        <v>3500</v>
      </c>
      <c r="I221" s="20"/>
      <c r="K221" s="21"/>
    </row>
    <row r="222" spans="1:11" ht="15.75" customHeight="1">
      <c r="A222" s="3">
        <v>3</v>
      </c>
      <c r="B222" s="3">
        <v>334</v>
      </c>
      <c r="C222" s="3">
        <v>2</v>
      </c>
      <c r="D222" s="3" t="s">
        <v>449</v>
      </c>
      <c r="E222" s="33" t="s">
        <v>413</v>
      </c>
      <c r="F222" s="34" t="s">
        <v>450</v>
      </c>
      <c r="G222" s="35" t="s">
        <v>455</v>
      </c>
      <c r="H222" s="36">
        <v>1000</v>
      </c>
      <c r="I222" s="20"/>
      <c r="K222" s="21"/>
    </row>
    <row r="223" spans="1:11" ht="15.75" customHeight="1">
      <c r="A223" s="3">
        <v>3</v>
      </c>
      <c r="B223" s="3">
        <v>334</v>
      </c>
      <c r="C223" s="3">
        <v>2</v>
      </c>
      <c r="D223" s="3" t="s">
        <v>449</v>
      </c>
      <c r="E223" s="33" t="s">
        <v>413</v>
      </c>
      <c r="F223" s="34" t="s">
        <v>450</v>
      </c>
      <c r="G223" s="35" t="s">
        <v>456</v>
      </c>
      <c r="H223" s="36">
        <v>3500</v>
      </c>
      <c r="I223" s="20"/>
      <c r="K223" s="21"/>
    </row>
    <row r="224" spans="1:11" ht="15.75" customHeight="1">
      <c r="A224" s="3">
        <v>3</v>
      </c>
      <c r="B224" s="3">
        <v>334</v>
      </c>
      <c r="C224" s="3">
        <v>2</v>
      </c>
      <c r="D224" s="3" t="s">
        <v>449</v>
      </c>
      <c r="E224" s="33" t="s">
        <v>413</v>
      </c>
      <c r="F224" s="34" t="s">
        <v>450</v>
      </c>
      <c r="G224" s="35" t="s">
        <v>457</v>
      </c>
      <c r="H224" s="36">
        <v>3500</v>
      </c>
      <c r="I224" s="20"/>
      <c r="K224" s="21"/>
    </row>
    <row r="225" spans="1:11" ht="15.75" customHeight="1">
      <c r="A225" s="3">
        <v>3</v>
      </c>
      <c r="B225" s="3">
        <v>334</v>
      </c>
      <c r="C225" s="3">
        <v>2</v>
      </c>
      <c r="D225" s="3" t="s">
        <v>449</v>
      </c>
      <c r="E225" s="33" t="s">
        <v>413</v>
      </c>
      <c r="F225" s="34" t="s">
        <v>450</v>
      </c>
      <c r="G225" s="35" t="s">
        <v>458</v>
      </c>
      <c r="H225" s="36">
        <v>7000</v>
      </c>
      <c r="I225" s="20"/>
      <c r="K225" s="21"/>
    </row>
    <row r="226" spans="1:11" ht="15.75" customHeight="1">
      <c r="A226" s="3">
        <v>3</v>
      </c>
      <c r="B226" s="3">
        <v>334</v>
      </c>
      <c r="C226" s="3">
        <v>2</v>
      </c>
      <c r="D226" s="3" t="s">
        <v>449</v>
      </c>
      <c r="E226" s="33" t="s">
        <v>413</v>
      </c>
      <c r="F226" s="34" t="s">
        <v>450</v>
      </c>
      <c r="G226" s="35" t="s">
        <v>459</v>
      </c>
      <c r="H226" s="36">
        <v>2000</v>
      </c>
      <c r="I226" s="20"/>
      <c r="K226" s="21"/>
    </row>
    <row r="227" spans="1:11" ht="15.75" customHeight="1">
      <c r="A227" s="3">
        <v>3</v>
      </c>
      <c r="B227" s="3">
        <v>334</v>
      </c>
      <c r="C227" s="3">
        <v>2</v>
      </c>
      <c r="D227" s="3" t="s">
        <v>449</v>
      </c>
      <c r="E227" s="33" t="s">
        <v>413</v>
      </c>
      <c r="F227" s="34" t="s">
        <v>450</v>
      </c>
      <c r="G227" s="35" t="s">
        <v>460</v>
      </c>
      <c r="H227" s="36">
        <v>3000</v>
      </c>
      <c r="I227" s="20"/>
      <c r="K227" s="21"/>
    </row>
    <row r="228" spans="1:11" ht="15.75" customHeight="1">
      <c r="A228" s="74" t="s">
        <v>374</v>
      </c>
      <c r="B228" s="74">
        <v>334</v>
      </c>
      <c r="C228" s="74" t="s">
        <v>338</v>
      </c>
      <c r="D228" s="74" t="s">
        <v>461</v>
      </c>
      <c r="E228" s="75"/>
      <c r="F228" s="76" t="s">
        <v>462</v>
      </c>
      <c r="G228" s="77" t="s">
        <v>463</v>
      </c>
      <c r="H228" s="78"/>
      <c r="I228" s="79">
        <f>SUM(H229:H231)</f>
        <v>5500</v>
      </c>
      <c r="K228" s="21"/>
    </row>
    <row r="229" spans="1:11" ht="15.75" customHeight="1">
      <c r="A229" s="43" t="s">
        <v>374</v>
      </c>
      <c r="B229" s="43">
        <v>334</v>
      </c>
      <c r="C229" s="43" t="s">
        <v>338</v>
      </c>
      <c r="D229" s="43" t="s">
        <v>461</v>
      </c>
      <c r="E229" s="80" t="s">
        <v>413</v>
      </c>
      <c r="F229" s="81" t="s">
        <v>462</v>
      </c>
      <c r="G229" s="95" t="s">
        <v>464</v>
      </c>
      <c r="H229" s="19">
        <v>1500</v>
      </c>
      <c r="I229" s="20"/>
      <c r="K229" s="21"/>
    </row>
    <row r="230" spans="1:11" ht="15.75" customHeight="1">
      <c r="A230" s="43" t="s">
        <v>374</v>
      </c>
      <c r="B230" s="43">
        <v>334</v>
      </c>
      <c r="C230" s="43" t="s">
        <v>338</v>
      </c>
      <c r="D230" s="43" t="s">
        <v>461</v>
      </c>
      <c r="E230" s="80" t="s">
        <v>413</v>
      </c>
      <c r="F230" s="81" t="s">
        <v>462</v>
      </c>
      <c r="G230" s="95" t="s">
        <v>465</v>
      </c>
      <c r="H230" s="19">
        <v>1000</v>
      </c>
      <c r="I230" s="20"/>
      <c r="K230" s="21"/>
    </row>
    <row r="231" spans="1:11" ht="15.75" customHeight="1">
      <c r="A231" s="43" t="s">
        <v>374</v>
      </c>
      <c r="B231" s="43">
        <v>334</v>
      </c>
      <c r="C231" s="43" t="s">
        <v>338</v>
      </c>
      <c r="D231" s="43" t="s">
        <v>461</v>
      </c>
      <c r="E231" s="80" t="s">
        <v>413</v>
      </c>
      <c r="F231" s="81" t="s">
        <v>462</v>
      </c>
      <c r="G231" s="93" t="s">
        <v>466</v>
      </c>
      <c r="H231" s="19">
        <v>3000</v>
      </c>
      <c r="I231" s="20"/>
      <c r="K231" s="21"/>
    </row>
    <row r="232" spans="1:11" ht="15.75" customHeight="1">
      <c r="A232" s="74" t="s">
        <v>374</v>
      </c>
      <c r="B232" s="74">
        <v>334</v>
      </c>
      <c r="C232" s="74" t="s">
        <v>338</v>
      </c>
      <c r="D232" s="74" t="s">
        <v>410</v>
      </c>
      <c r="E232" s="75"/>
      <c r="F232" s="76" t="s">
        <v>467</v>
      </c>
      <c r="G232" s="77" t="s">
        <v>468</v>
      </c>
      <c r="H232" s="78"/>
      <c r="I232" s="79">
        <v>20500</v>
      </c>
      <c r="K232" s="21"/>
    </row>
    <row r="233" spans="1:11" ht="15.75" customHeight="1">
      <c r="A233" s="43" t="s">
        <v>374</v>
      </c>
      <c r="B233" s="43">
        <v>334</v>
      </c>
      <c r="C233" s="43" t="s">
        <v>338</v>
      </c>
      <c r="D233" s="43" t="s">
        <v>410</v>
      </c>
      <c r="E233" s="80" t="s">
        <v>413</v>
      </c>
      <c r="F233" s="81" t="s">
        <v>467</v>
      </c>
      <c r="G233" s="93" t="s">
        <v>469</v>
      </c>
      <c r="H233" s="19">
        <v>3000</v>
      </c>
      <c r="I233" s="20"/>
      <c r="K233" s="21"/>
    </row>
    <row r="234" spans="1:11" ht="15.75" customHeight="1">
      <c r="A234" s="43" t="s">
        <v>374</v>
      </c>
      <c r="B234" s="43">
        <v>334</v>
      </c>
      <c r="C234" s="43" t="s">
        <v>338</v>
      </c>
      <c r="D234" s="43" t="s">
        <v>410</v>
      </c>
      <c r="E234" s="80" t="s">
        <v>413</v>
      </c>
      <c r="F234" s="81" t="s">
        <v>467</v>
      </c>
      <c r="G234" s="93" t="s">
        <v>470</v>
      </c>
      <c r="H234" s="19">
        <v>5000</v>
      </c>
      <c r="I234" s="20"/>
      <c r="K234" s="21"/>
    </row>
    <row r="235" spans="1:11" ht="15.75" customHeight="1">
      <c r="A235" s="43" t="s">
        <v>374</v>
      </c>
      <c r="B235" s="43">
        <v>334</v>
      </c>
      <c r="C235" s="43" t="s">
        <v>338</v>
      </c>
      <c r="D235" s="43" t="s">
        <v>410</v>
      </c>
      <c r="E235" s="80" t="s">
        <v>413</v>
      </c>
      <c r="F235" s="81" t="s">
        <v>467</v>
      </c>
      <c r="G235" s="93" t="s">
        <v>471</v>
      </c>
      <c r="H235" s="19">
        <v>2000</v>
      </c>
      <c r="I235" s="20"/>
      <c r="K235" s="21"/>
    </row>
    <row r="236" spans="1:11" ht="15.75" customHeight="1">
      <c r="A236" s="43">
        <v>3</v>
      </c>
      <c r="B236" s="43">
        <v>334</v>
      </c>
      <c r="C236" s="43">
        <v>4</v>
      </c>
      <c r="D236" s="43" t="s">
        <v>410</v>
      </c>
      <c r="E236" s="80"/>
      <c r="F236" s="81" t="s">
        <v>467</v>
      </c>
      <c r="G236" s="93" t="s">
        <v>472</v>
      </c>
      <c r="H236" s="19">
        <v>8500</v>
      </c>
      <c r="I236" s="20"/>
      <c r="K236" s="21"/>
    </row>
    <row r="237" spans="1:11" ht="15.75" customHeight="1">
      <c r="A237" s="43">
        <v>3</v>
      </c>
      <c r="B237" s="43">
        <v>334</v>
      </c>
      <c r="C237" s="43">
        <v>4</v>
      </c>
      <c r="D237" s="43" t="s">
        <v>410</v>
      </c>
      <c r="E237" s="80"/>
      <c r="F237" s="81" t="s">
        <v>467</v>
      </c>
      <c r="G237" s="93" t="s">
        <v>473</v>
      </c>
      <c r="H237" s="19">
        <v>2000</v>
      </c>
      <c r="I237" s="20"/>
      <c r="K237" s="21"/>
    </row>
    <row r="238" spans="1:11" ht="15.75" customHeight="1">
      <c r="A238" s="97">
        <v>3</v>
      </c>
      <c r="B238" s="97">
        <v>336</v>
      </c>
      <c r="C238" s="97">
        <v>2</v>
      </c>
      <c r="D238" s="97" t="s">
        <v>111</v>
      </c>
      <c r="E238" s="98"/>
      <c r="F238" s="99" t="s">
        <v>474</v>
      </c>
      <c r="G238" s="100" t="s">
        <v>475</v>
      </c>
      <c r="H238" s="101"/>
      <c r="I238" s="102">
        <v>6000</v>
      </c>
      <c r="K238" s="21"/>
    </row>
    <row r="239" spans="1:11" ht="15.75" customHeight="1">
      <c r="A239" s="74" t="s">
        <v>374</v>
      </c>
      <c r="B239" s="74">
        <v>336</v>
      </c>
      <c r="C239" s="74" t="s">
        <v>338</v>
      </c>
      <c r="D239" s="74" t="s">
        <v>410</v>
      </c>
      <c r="E239" s="75"/>
      <c r="F239" s="76" t="s">
        <v>476</v>
      </c>
      <c r="G239" s="77" t="s">
        <v>468</v>
      </c>
      <c r="H239" s="78"/>
      <c r="I239" s="79">
        <v>20000</v>
      </c>
      <c r="K239" s="21"/>
    </row>
    <row r="240" spans="1:11" ht="15.75" customHeight="1">
      <c r="A240" s="43" t="s">
        <v>374</v>
      </c>
      <c r="B240" s="43">
        <v>336</v>
      </c>
      <c r="C240" s="43" t="s">
        <v>338</v>
      </c>
      <c r="D240" s="43" t="s">
        <v>410</v>
      </c>
      <c r="E240" s="80" t="s">
        <v>413</v>
      </c>
      <c r="F240" s="81" t="s">
        <v>476</v>
      </c>
      <c r="G240" s="95" t="s">
        <v>477</v>
      </c>
      <c r="H240" s="19">
        <v>20000</v>
      </c>
      <c r="I240" s="94"/>
      <c r="K240" s="21"/>
    </row>
    <row r="241" spans="1:11" ht="15.75" customHeight="1">
      <c r="A241" s="28" t="s">
        <v>374</v>
      </c>
      <c r="B241" s="28">
        <v>338</v>
      </c>
      <c r="C241" s="28" t="s">
        <v>38</v>
      </c>
      <c r="D241" s="28" t="s">
        <v>478</v>
      </c>
      <c r="E241" s="29"/>
      <c r="F241" s="30" t="s">
        <v>479</v>
      </c>
      <c r="G241" s="30" t="s">
        <v>480</v>
      </c>
      <c r="H241" s="31"/>
      <c r="I241" s="32">
        <v>10000</v>
      </c>
      <c r="K241" s="21"/>
    </row>
    <row r="242" spans="1:11" ht="15.75" customHeight="1">
      <c r="A242" s="3" t="s">
        <v>374</v>
      </c>
      <c r="B242" s="3">
        <v>338</v>
      </c>
      <c r="C242" s="3" t="s">
        <v>38</v>
      </c>
      <c r="D242" s="3" t="s">
        <v>478</v>
      </c>
      <c r="E242" s="33"/>
      <c r="F242" s="34" t="s">
        <v>479</v>
      </c>
      <c r="G242" s="35" t="s">
        <v>481</v>
      </c>
      <c r="H242" s="36">
        <v>3000</v>
      </c>
      <c r="I242" s="20"/>
      <c r="K242" s="21"/>
    </row>
    <row r="243" spans="1:11" ht="15.75" customHeight="1">
      <c r="A243" s="3" t="s">
        <v>374</v>
      </c>
      <c r="B243" s="3">
        <v>338</v>
      </c>
      <c r="C243" s="3" t="s">
        <v>38</v>
      </c>
      <c r="D243" s="3" t="s">
        <v>478</v>
      </c>
      <c r="E243" s="33"/>
      <c r="F243" s="34" t="s">
        <v>479</v>
      </c>
      <c r="G243" s="35" t="s">
        <v>482</v>
      </c>
      <c r="H243" s="36">
        <v>2000</v>
      </c>
      <c r="I243" s="20"/>
      <c r="K243" s="21"/>
    </row>
    <row r="244" spans="1:11" ht="15.75" customHeight="1">
      <c r="A244" s="3" t="s">
        <v>374</v>
      </c>
      <c r="B244" s="3">
        <v>338</v>
      </c>
      <c r="C244" s="3" t="s">
        <v>38</v>
      </c>
      <c r="D244" s="3" t="s">
        <v>478</v>
      </c>
      <c r="E244" s="33"/>
      <c r="F244" s="34" t="s">
        <v>479</v>
      </c>
      <c r="G244" s="35" t="s">
        <v>483</v>
      </c>
      <c r="H244" s="36">
        <v>5000</v>
      </c>
      <c r="I244" s="20"/>
      <c r="K244" s="21"/>
    </row>
    <row r="245" spans="1:11" ht="15.75" customHeight="1">
      <c r="A245" s="28" t="s">
        <v>374</v>
      </c>
      <c r="B245" s="28">
        <v>338</v>
      </c>
      <c r="C245" s="28">
        <v>2</v>
      </c>
      <c r="D245" s="28" t="s">
        <v>429</v>
      </c>
      <c r="E245" s="29"/>
      <c r="F245" s="30" t="s">
        <v>484</v>
      </c>
      <c r="G245" s="30" t="s">
        <v>485</v>
      </c>
      <c r="H245" s="31"/>
      <c r="I245" s="32">
        <v>2000</v>
      </c>
      <c r="K245" s="21"/>
    </row>
    <row r="246" spans="1:11" ht="15.75" customHeight="1">
      <c r="A246" s="28" t="s">
        <v>374</v>
      </c>
      <c r="B246" s="28">
        <v>338</v>
      </c>
      <c r="C246" s="28" t="s">
        <v>38</v>
      </c>
      <c r="D246" s="28" t="s">
        <v>432</v>
      </c>
      <c r="E246" s="29"/>
      <c r="F246" s="30" t="s">
        <v>486</v>
      </c>
      <c r="G246" s="30" t="s">
        <v>487</v>
      </c>
      <c r="H246" s="31"/>
      <c r="I246" s="32">
        <v>5000</v>
      </c>
      <c r="K246" s="21"/>
    </row>
    <row r="247" spans="1:11" ht="15.75" customHeight="1">
      <c r="A247" s="28">
        <v>3</v>
      </c>
      <c r="B247" s="28">
        <v>338</v>
      </c>
      <c r="C247" s="28">
        <v>2</v>
      </c>
      <c r="D247" s="28" t="s">
        <v>488</v>
      </c>
      <c r="E247" s="29"/>
      <c r="F247" s="30" t="s">
        <v>489</v>
      </c>
      <c r="G247" s="30" t="s">
        <v>490</v>
      </c>
      <c r="H247" s="31"/>
      <c r="I247" s="32">
        <v>20000</v>
      </c>
      <c r="K247" s="21"/>
    </row>
    <row r="248" spans="1:11" ht="15.75" customHeight="1">
      <c r="A248" s="28">
        <v>3</v>
      </c>
      <c r="B248" s="28">
        <v>338</v>
      </c>
      <c r="C248" s="28">
        <v>2</v>
      </c>
      <c r="D248" s="28" t="s">
        <v>491</v>
      </c>
      <c r="E248" s="29"/>
      <c r="F248" s="30" t="s">
        <v>492</v>
      </c>
      <c r="G248" s="30" t="s">
        <v>493</v>
      </c>
      <c r="H248" s="31"/>
      <c r="I248" s="32">
        <v>4000</v>
      </c>
      <c r="K248" s="21"/>
    </row>
    <row r="249" spans="1:11" ht="15.75" customHeight="1">
      <c r="A249" s="28" t="s">
        <v>374</v>
      </c>
      <c r="B249" s="28">
        <v>338</v>
      </c>
      <c r="C249" s="28" t="s">
        <v>38</v>
      </c>
      <c r="D249" s="28" t="s">
        <v>56</v>
      </c>
      <c r="E249" s="29"/>
      <c r="F249" s="30" t="s">
        <v>494</v>
      </c>
      <c r="G249" s="30" t="s">
        <v>495</v>
      </c>
      <c r="H249" s="31"/>
      <c r="I249" s="32">
        <v>10000</v>
      </c>
      <c r="K249" s="21"/>
    </row>
    <row r="250" spans="1:11" ht="15.75" customHeight="1">
      <c r="A250" s="28" t="s">
        <v>374</v>
      </c>
      <c r="B250" s="28">
        <v>338</v>
      </c>
      <c r="C250" s="28" t="s">
        <v>38</v>
      </c>
      <c r="D250" s="28" t="s">
        <v>95</v>
      </c>
      <c r="E250" s="29"/>
      <c r="F250" s="30" t="s">
        <v>496</v>
      </c>
      <c r="G250" s="30" t="s">
        <v>497</v>
      </c>
      <c r="H250" s="31"/>
      <c r="I250" s="32">
        <v>10000</v>
      </c>
      <c r="K250" s="21"/>
    </row>
    <row r="251" spans="1:11" ht="15.75" customHeight="1">
      <c r="A251" s="28" t="s">
        <v>374</v>
      </c>
      <c r="B251" s="28">
        <v>341</v>
      </c>
      <c r="C251" s="28" t="s">
        <v>38</v>
      </c>
      <c r="D251" s="28" t="s">
        <v>166</v>
      </c>
      <c r="E251" s="29"/>
      <c r="F251" s="30" t="s">
        <v>498</v>
      </c>
      <c r="G251" s="30" t="s">
        <v>499</v>
      </c>
      <c r="H251" s="31"/>
      <c r="I251" s="32">
        <v>2000</v>
      </c>
      <c r="K251" s="21"/>
    </row>
    <row r="252" spans="1:11" ht="15.75" customHeight="1">
      <c r="A252" s="28">
        <v>3</v>
      </c>
      <c r="B252" s="28">
        <v>341</v>
      </c>
      <c r="C252" s="28">
        <v>2</v>
      </c>
      <c r="D252" s="28" t="s">
        <v>387</v>
      </c>
      <c r="E252" s="29"/>
      <c r="F252" s="30" t="s">
        <v>500</v>
      </c>
      <c r="G252" s="30" t="s">
        <v>501</v>
      </c>
      <c r="H252" s="31"/>
      <c r="I252" s="32">
        <v>100</v>
      </c>
      <c r="K252" s="21"/>
    </row>
    <row r="253" spans="1:11" ht="15.75" customHeight="1">
      <c r="A253" s="28" t="s">
        <v>374</v>
      </c>
      <c r="B253" s="28">
        <v>341</v>
      </c>
      <c r="C253" s="28" t="s">
        <v>38</v>
      </c>
      <c r="D253" s="28" t="s">
        <v>275</v>
      </c>
      <c r="E253" s="29"/>
      <c r="F253" s="30" t="s">
        <v>502</v>
      </c>
      <c r="G253" s="30" t="s">
        <v>503</v>
      </c>
      <c r="H253" s="31"/>
      <c r="I253" s="32">
        <v>1600</v>
      </c>
      <c r="K253" s="21"/>
    </row>
    <row r="254" spans="1:11" ht="15.75" customHeight="1">
      <c r="A254" s="28" t="s">
        <v>374</v>
      </c>
      <c r="B254" s="28">
        <v>341</v>
      </c>
      <c r="C254" s="28" t="s">
        <v>38</v>
      </c>
      <c r="D254" s="28" t="s">
        <v>432</v>
      </c>
      <c r="E254" s="29"/>
      <c r="F254" s="30" t="s">
        <v>504</v>
      </c>
      <c r="G254" s="30" t="s">
        <v>505</v>
      </c>
      <c r="H254" s="31"/>
      <c r="I254" s="32">
        <v>5000</v>
      </c>
      <c r="K254" s="21"/>
    </row>
    <row r="255" spans="1:11" ht="15.75" customHeight="1">
      <c r="A255" s="28" t="s">
        <v>374</v>
      </c>
      <c r="B255" s="28">
        <v>341</v>
      </c>
      <c r="C255" s="28" t="s">
        <v>38</v>
      </c>
      <c r="D255" s="28" t="s">
        <v>56</v>
      </c>
      <c r="E255" s="29"/>
      <c r="F255" s="30" t="s">
        <v>506</v>
      </c>
      <c r="G255" s="30" t="s">
        <v>507</v>
      </c>
      <c r="H255" s="31"/>
      <c r="I255" s="32">
        <v>3600</v>
      </c>
      <c r="K255" s="21"/>
    </row>
    <row r="256" spans="1:11" ht="15.75" customHeight="1">
      <c r="A256" s="3" t="s">
        <v>374</v>
      </c>
      <c r="B256" s="3">
        <v>341</v>
      </c>
      <c r="C256" s="3" t="s">
        <v>38</v>
      </c>
      <c r="D256" s="3" t="s">
        <v>56</v>
      </c>
      <c r="E256" s="33"/>
      <c r="F256" s="34" t="s">
        <v>506</v>
      </c>
      <c r="G256" s="35" t="s">
        <v>508</v>
      </c>
      <c r="H256" s="36">
        <v>1000</v>
      </c>
      <c r="I256" s="20"/>
      <c r="K256" s="21"/>
    </row>
    <row r="257" spans="1:11" ht="15.75" customHeight="1">
      <c r="A257" s="3" t="s">
        <v>374</v>
      </c>
      <c r="B257" s="3">
        <v>341</v>
      </c>
      <c r="C257" s="3" t="s">
        <v>38</v>
      </c>
      <c r="D257" s="3" t="s">
        <v>56</v>
      </c>
      <c r="E257" s="33"/>
      <c r="F257" s="34" t="s">
        <v>506</v>
      </c>
      <c r="G257" s="35" t="s">
        <v>509</v>
      </c>
      <c r="H257" s="36">
        <v>600</v>
      </c>
      <c r="I257" s="20"/>
      <c r="K257" s="21"/>
    </row>
    <row r="258" spans="1:11" ht="15.75" customHeight="1">
      <c r="A258" s="3">
        <v>3</v>
      </c>
      <c r="B258" s="3">
        <v>341</v>
      </c>
      <c r="C258" s="3" t="s">
        <v>38</v>
      </c>
      <c r="D258" s="3" t="s">
        <v>56</v>
      </c>
      <c r="E258" s="33"/>
      <c r="F258" s="34" t="s">
        <v>506</v>
      </c>
      <c r="G258" s="35" t="s">
        <v>510</v>
      </c>
      <c r="H258" s="36">
        <v>2000</v>
      </c>
      <c r="I258" s="20"/>
      <c r="K258" s="21"/>
    </row>
    <row r="259" spans="1:11" ht="15.75" customHeight="1">
      <c r="A259" s="74" t="s">
        <v>374</v>
      </c>
      <c r="B259" s="74">
        <v>341</v>
      </c>
      <c r="C259" s="74" t="s">
        <v>338</v>
      </c>
      <c r="D259" s="74" t="s">
        <v>410</v>
      </c>
      <c r="E259" s="75"/>
      <c r="F259" s="76" t="s">
        <v>511</v>
      </c>
      <c r="G259" s="77" t="s">
        <v>512</v>
      </c>
      <c r="H259" s="78"/>
      <c r="I259" s="103">
        <f>SUM(H260:H266)</f>
        <v>50500</v>
      </c>
      <c r="K259" s="21"/>
    </row>
    <row r="260" spans="1:11" ht="15.75" customHeight="1">
      <c r="A260" s="43" t="s">
        <v>374</v>
      </c>
      <c r="B260" s="43">
        <v>341</v>
      </c>
      <c r="C260" s="43" t="s">
        <v>338</v>
      </c>
      <c r="D260" s="43" t="s">
        <v>410</v>
      </c>
      <c r="E260" s="80" t="s">
        <v>413</v>
      </c>
      <c r="F260" s="81" t="s">
        <v>511</v>
      </c>
      <c r="G260" s="95" t="s">
        <v>513</v>
      </c>
      <c r="H260" s="19">
        <v>1300</v>
      </c>
      <c r="I260" s="20"/>
      <c r="K260" s="21"/>
    </row>
    <row r="261" spans="1:11" ht="15.75" customHeight="1">
      <c r="A261" s="43" t="s">
        <v>374</v>
      </c>
      <c r="B261" s="43">
        <v>341</v>
      </c>
      <c r="C261" s="43" t="s">
        <v>338</v>
      </c>
      <c r="D261" s="43" t="s">
        <v>410</v>
      </c>
      <c r="E261" s="80" t="s">
        <v>413</v>
      </c>
      <c r="F261" s="81" t="s">
        <v>511</v>
      </c>
      <c r="G261" s="95" t="s">
        <v>514</v>
      </c>
      <c r="H261" s="19">
        <v>1200</v>
      </c>
      <c r="I261" s="20"/>
      <c r="K261" s="21"/>
    </row>
    <row r="262" spans="1:11" ht="15.75" customHeight="1">
      <c r="A262" s="43" t="s">
        <v>374</v>
      </c>
      <c r="B262" s="43">
        <v>341</v>
      </c>
      <c r="C262" s="43" t="s">
        <v>338</v>
      </c>
      <c r="D262" s="43" t="s">
        <v>410</v>
      </c>
      <c r="E262" s="80" t="s">
        <v>413</v>
      </c>
      <c r="F262" s="81" t="s">
        <v>511</v>
      </c>
      <c r="G262" s="95" t="s">
        <v>515</v>
      </c>
      <c r="H262" s="19">
        <v>12000</v>
      </c>
      <c r="I262" s="20"/>
      <c r="K262" s="21"/>
    </row>
    <row r="263" spans="1:11" ht="15.75" customHeight="1">
      <c r="A263" s="43" t="s">
        <v>374</v>
      </c>
      <c r="B263" s="43">
        <v>341</v>
      </c>
      <c r="C263" s="43" t="s">
        <v>338</v>
      </c>
      <c r="D263" s="43" t="s">
        <v>410</v>
      </c>
      <c r="E263" s="80" t="s">
        <v>413</v>
      </c>
      <c r="F263" s="81" t="s">
        <v>511</v>
      </c>
      <c r="G263" s="95" t="s">
        <v>516</v>
      </c>
      <c r="H263" s="19">
        <v>10000</v>
      </c>
      <c r="I263" s="20"/>
      <c r="K263" s="21"/>
    </row>
    <row r="264" spans="1:11" ht="15.75" customHeight="1">
      <c r="A264" s="43" t="s">
        <v>374</v>
      </c>
      <c r="B264" s="43">
        <v>341</v>
      </c>
      <c r="C264" s="43" t="s">
        <v>338</v>
      </c>
      <c r="D264" s="43" t="s">
        <v>410</v>
      </c>
      <c r="E264" s="80" t="s">
        <v>413</v>
      </c>
      <c r="F264" s="81" t="s">
        <v>511</v>
      </c>
      <c r="G264" s="95" t="s">
        <v>517</v>
      </c>
      <c r="H264" s="19">
        <v>9000</v>
      </c>
      <c r="I264" s="20"/>
      <c r="K264" s="21"/>
    </row>
    <row r="265" spans="1:11" ht="15.75" customHeight="1">
      <c r="A265" s="43" t="s">
        <v>374</v>
      </c>
      <c r="B265" s="43">
        <v>341</v>
      </c>
      <c r="C265" s="43" t="s">
        <v>338</v>
      </c>
      <c r="D265" s="43" t="s">
        <v>410</v>
      </c>
      <c r="E265" s="80" t="s">
        <v>413</v>
      </c>
      <c r="F265" s="81" t="s">
        <v>511</v>
      </c>
      <c r="G265" s="95" t="s">
        <v>518</v>
      </c>
      <c r="H265" s="19">
        <v>3000</v>
      </c>
      <c r="I265" s="20"/>
      <c r="K265" s="21"/>
    </row>
    <row r="266" spans="1:11" ht="15.75" customHeight="1">
      <c r="A266" s="43" t="s">
        <v>374</v>
      </c>
      <c r="B266" s="43">
        <v>341</v>
      </c>
      <c r="C266" s="43" t="s">
        <v>338</v>
      </c>
      <c r="D266" s="43" t="s">
        <v>410</v>
      </c>
      <c r="E266" s="80" t="s">
        <v>413</v>
      </c>
      <c r="F266" s="81" t="s">
        <v>511</v>
      </c>
      <c r="G266" s="95" t="s">
        <v>519</v>
      </c>
      <c r="H266" s="19">
        <v>14000</v>
      </c>
      <c r="I266" s="20"/>
      <c r="K266" s="21"/>
    </row>
    <row r="267" spans="1:11" ht="15.75" customHeight="1">
      <c r="A267" s="28" t="s">
        <v>374</v>
      </c>
      <c r="B267" s="28">
        <v>342</v>
      </c>
      <c r="C267" s="28">
        <v>2</v>
      </c>
      <c r="D267" s="28" t="s">
        <v>166</v>
      </c>
      <c r="E267" s="29"/>
      <c r="F267" s="30" t="s">
        <v>520</v>
      </c>
      <c r="G267" s="30" t="s">
        <v>521</v>
      </c>
      <c r="H267" s="31"/>
      <c r="I267" s="32">
        <v>4711.75</v>
      </c>
      <c r="K267" s="21"/>
    </row>
    <row r="268" spans="1:11" ht="15.75" customHeight="1">
      <c r="A268" s="3">
        <v>3</v>
      </c>
      <c r="B268" s="3">
        <v>342</v>
      </c>
      <c r="C268" s="3">
        <v>2</v>
      </c>
      <c r="D268" s="3" t="s">
        <v>166</v>
      </c>
      <c r="E268" s="33"/>
      <c r="F268" s="34" t="s">
        <v>520</v>
      </c>
      <c r="G268" s="35" t="s">
        <v>132</v>
      </c>
      <c r="H268" s="36">
        <v>4500</v>
      </c>
      <c r="I268" s="20"/>
      <c r="K268" s="21"/>
    </row>
    <row r="269" spans="1:11" ht="15.75" customHeight="1">
      <c r="A269" s="3">
        <v>3</v>
      </c>
      <c r="B269" s="3">
        <v>342</v>
      </c>
      <c r="C269" s="3">
        <v>2</v>
      </c>
      <c r="D269" s="3" t="s">
        <v>166</v>
      </c>
      <c r="E269" s="33"/>
      <c r="F269" s="34" t="s">
        <v>520</v>
      </c>
      <c r="G269" s="35" t="s">
        <v>522</v>
      </c>
      <c r="H269" s="36">
        <v>211.75</v>
      </c>
      <c r="I269" s="20"/>
      <c r="K269" s="21"/>
    </row>
    <row r="270" spans="1:11" ht="15.75" customHeight="1">
      <c r="A270" s="28">
        <v>3</v>
      </c>
      <c r="B270" s="28">
        <v>342</v>
      </c>
      <c r="C270" s="28">
        <v>2</v>
      </c>
      <c r="D270" s="28" t="s">
        <v>137</v>
      </c>
      <c r="E270" s="29"/>
      <c r="F270" s="30" t="s">
        <v>523</v>
      </c>
      <c r="G270" s="30" t="s">
        <v>524</v>
      </c>
      <c r="H270" s="31"/>
      <c r="I270" s="32">
        <v>15000</v>
      </c>
      <c r="K270" s="21"/>
    </row>
    <row r="271" spans="1:11" ht="15.75" customHeight="1">
      <c r="A271" s="28">
        <v>3</v>
      </c>
      <c r="B271" s="28">
        <v>342</v>
      </c>
      <c r="C271" s="28">
        <v>2</v>
      </c>
      <c r="D271" s="28" t="s">
        <v>387</v>
      </c>
      <c r="E271" s="29"/>
      <c r="F271" s="30" t="s">
        <v>525</v>
      </c>
      <c r="G271" s="30" t="s">
        <v>526</v>
      </c>
      <c r="H271" s="31"/>
      <c r="I271" s="32">
        <v>120</v>
      </c>
      <c r="K271" s="21"/>
    </row>
    <row r="272" spans="1:11" ht="15.75" customHeight="1">
      <c r="A272" s="28">
        <v>3</v>
      </c>
      <c r="B272" s="28">
        <v>342</v>
      </c>
      <c r="C272" s="28">
        <v>2</v>
      </c>
      <c r="D272" s="28" t="s">
        <v>527</v>
      </c>
      <c r="E272" s="29"/>
      <c r="F272" s="30" t="s">
        <v>528</v>
      </c>
      <c r="G272" s="30" t="s">
        <v>529</v>
      </c>
      <c r="H272" s="31"/>
      <c r="I272" s="32">
        <v>1000</v>
      </c>
      <c r="K272" s="21"/>
    </row>
    <row r="273" spans="1:11" ht="15.75" customHeight="1">
      <c r="A273" s="28" t="s">
        <v>374</v>
      </c>
      <c r="B273" s="28">
        <v>342</v>
      </c>
      <c r="C273" s="28" t="s">
        <v>38</v>
      </c>
      <c r="D273" s="28" t="s">
        <v>56</v>
      </c>
      <c r="E273" s="29"/>
      <c r="F273" s="30" t="s">
        <v>530</v>
      </c>
      <c r="G273" s="30" t="s">
        <v>143</v>
      </c>
      <c r="H273" s="31"/>
      <c r="I273" s="32">
        <v>1000</v>
      </c>
      <c r="K273" s="21"/>
    </row>
    <row r="274" spans="1:11" ht="15.75" customHeight="1">
      <c r="A274" s="28" t="s">
        <v>374</v>
      </c>
      <c r="B274" s="28">
        <v>342</v>
      </c>
      <c r="C274" s="28" t="s">
        <v>38</v>
      </c>
      <c r="D274" s="28" t="s">
        <v>95</v>
      </c>
      <c r="E274" s="29"/>
      <c r="F274" s="30" t="s">
        <v>531</v>
      </c>
      <c r="G274" s="30" t="s">
        <v>532</v>
      </c>
      <c r="H274" s="31"/>
      <c r="I274" s="32">
        <v>23800</v>
      </c>
      <c r="K274" s="21"/>
    </row>
    <row r="275" spans="1:11" ht="15.75" customHeight="1">
      <c r="A275" s="3" t="s">
        <v>374</v>
      </c>
      <c r="B275" s="3">
        <v>342</v>
      </c>
      <c r="C275" s="3" t="s">
        <v>38</v>
      </c>
      <c r="D275" s="3" t="s">
        <v>95</v>
      </c>
      <c r="E275" s="33"/>
      <c r="F275" s="34" t="s">
        <v>531</v>
      </c>
      <c r="G275" s="35" t="s">
        <v>533</v>
      </c>
      <c r="H275" s="36">
        <v>300</v>
      </c>
      <c r="I275" s="20"/>
      <c r="K275" s="21"/>
    </row>
    <row r="276" spans="1:11" ht="15.75" customHeight="1">
      <c r="A276" s="3" t="s">
        <v>374</v>
      </c>
      <c r="B276" s="3">
        <v>342</v>
      </c>
      <c r="C276" s="3" t="s">
        <v>38</v>
      </c>
      <c r="D276" s="3" t="s">
        <v>95</v>
      </c>
      <c r="E276" s="33"/>
      <c r="F276" s="34" t="s">
        <v>531</v>
      </c>
      <c r="G276" s="35" t="s">
        <v>534</v>
      </c>
      <c r="H276" s="36">
        <v>3500</v>
      </c>
      <c r="I276" s="20"/>
      <c r="K276" s="21"/>
    </row>
    <row r="277" spans="1:11" ht="15.75" customHeight="1">
      <c r="A277" s="3" t="s">
        <v>374</v>
      </c>
      <c r="B277" s="3">
        <v>342</v>
      </c>
      <c r="C277" s="3" t="s">
        <v>38</v>
      </c>
      <c r="D277" s="3" t="s">
        <v>95</v>
      </c>
      <c r="E277" s="33"/>
      <c r="F277" s="34" t="s">
        <v>531</v>
      </c>
      <c r="G277" s="35" t="s">
        <v>535</v>
      </c>
      <c r="H277" s="36">
        <v>20000</v>
      </c>
      <c r="I277" s="20"/>
      <c r="K277" s="21"/>
    </row>
    <row r="278" spans="1:11" ht="15.75" customHeight="1">
      <c r="A278" s="22" t="s">
        <v>374</v>
      </c>
      <c r="B278" s="22">
        <v>3321</v>
      </c>
      <c r="C278" s="22" t="s">
        <v>15</v>
      </c>
      <c r="D278" s="22" t="s">
        <v>244</v>
      </c>
      <c r="E278" s="23"/>
      <c r="F278" s="24" t="s">
        <v>536</v>
      </c>
      <c r="G278" s="24" t="s">
        <v>537</v>
      </c>
      <c r="H278" s="25"/>
      <c r="I278" s="26">
        <v>25035.64</v>
      </c>
      <c r="K278" s="21"/>
    </row>
    <row r="279" spans="1:11" ht="15.75" customHeight="1">
      <c r="A279" s="22" t="s">
        <v>374</v>
      </c>
      <c r="B279" s="22">
        <v>3321</v>
      </c>
      <c r="C279" s="22" t="s">
        <v>15</v>
      </c>
      <c r="D279" s="22" t="s">
        <v>32</v>
      </c>
      <c r="E279" s="23"/>
      <c r="F279" s="24" t="s">
        <v>538</v>
      </c>
      <c r="G279" s="24" t="s">
        <v>539</v>
      </c>
      <c r="H279" s="25"/>
      <c r="I279" s="26">
        <v>8762.4699999999993</v>
      </c>
      <c r="K279" s="21"/>
    </row>
    <row r="280" spans="1:11" ht="15.75" customHeight="1">
      <c r="A280" s="28" t="s">
        <v>374</v>
      </c>
      <c r="B280" s="28">
        <v>3321</v>
      </c>
      <c r="C280" s="28" t="s">
        <v>38</v>
      </c>
      <c r="D280" s="28" t="s">
        <v>166</v>
      </c>
      <c r="E280" s="29"/>
      <c r="F280" s="30" t="s">
        <v>540</v>
      </c>
      <c r="G280" s="30" t="s">
        <v>541</v>
      </c>
      <c r="H280" s="31"/>
      <c r="I280" s="32">
        <v>500</v>
      </c>
      <c r="K280" s="21"/>
    </row>
    <row r="281" spans="1:11" ht="15.75" customHeight="1">
      <c r="A281" s="28" t="s">
        <v>374</v>
      </c>
      <c r="B281" s="28">
        <v>3321</v>
      </c>
      <c r="C281" s="28" t="s">
        <v>38</v>
      </c>
      <c r="D281" s="28" t="s">
        <v>265</v>
      </c>
      <c r="E281" s="29"/>
      <c r="F281" s="30" t="s">
        <v>542</v>
      </c>
      <c r="G281" s="30" t="s">
        <v>543</v>
      </c>
      <c r="H281" s="31"/>
      <c r="I281" s="32">
        <v>500</v>
      </c>
      <c r="K281" s="21"/>
    </row>
    <row r="282" spans="1:11" ht="15.75" customHeight="1">
      <c r="A282" s="28" t="s">
        <v>374</v>
      </c>
      <c r="B282" s="28">
        <v>3321</v>
      </c>
      <c r="C282" s="28" t="s">
        <v>38</v>
      </c>
      <c r="D282" s="28" t="s">
        <v>544</v>
      </c>
      <c r="E282" s="29"/>
      <c r="F282" s="30" t="s">
        <v>545</v>
      </c>
      <c r="G282" s="30" t="s">
        <v>546</v>
      </c>
      <c r="H282" s="31"/>
      <c r="I282" s="32">
        <v>4000</v>
      </c>
      <c r="K282" s="21"/>
    </row>
    <row r="283" spans="1:11" ht="15.75" customHeight="1">
      <c r="A283" s="3" t="s">
        <v>374</v>
      </c>
      <c r="B283" s="3">
        <v>3321</v>
      </c>
      <c r="C283" s="3" t="s">
        <v>38</v>
      </c>
      <c r="D283" s="3" t="s">
        <v>544</v>
      </c>
      <c r="E283" s="33"/>
      <c r="F283" s="34" t="s">
        <v>545</v>
      </c>
      <c r="G283" s="35" t="s">
        <v>547</v>
      </c>
      <c r="H283" s="36">
        <v>2000</v>
      </c>
      <c r="I283" s="20"/>
      <c r="K283" s="21"/>
    </row>
    <row r="284" spans="1:11" ht="15.75" customHeight="1">
      <c r="A284" s="3" t="s">
        <v>374</v>
      </c>
      <c r="B284" s="3">
        <v>3321</v>
      </c>
      <c r="C284" s="3" t="s">
        <v>38</v>
      </c>
      <c r="D284" s="3" t="s">
        <v>544</v>
      </c>
      <c r="E284" s="33"/>
      <c r="F284" s="34" t="s">
        <v>545</v>
      </c>
      <c r="G284" s="35" t="s">
        <v>548</v>
      </c>
      <c r="H284" s="36">
        <v>2000</v>
      </c>
      <c r="I284" s="20"/>
      <c r="K284" s="21"/>
    </row>
    <row r="285" spans="1:11" ht="15.75" customHeight="1">
      <c r="A285" s="28" t="s">
        <v>374</v>
      </c>
      <c r="B285" s="28">
        <v>3321</v>
      </c>
      <c r="C285" s="28" t="s">
        <v>38</v>
      </c>
      <c r="D285" s="28" t="s">
        <v>549</v>
      </c>
      <c r="E285" s="29"/>
      <c r="F285" s="30" t="s">
        <v>550</v>
      </c>
      <c r="G285" s="30" t="s">
        <v>551</v>
      </c>
      <c r="H285" s="31"/>
      <c r="I285" s="32">
        <v>300</v>
      </c>
      <c r="K285" s="21"/>
    </row>
    <row r="286" spans="1:11" ht="15.75" customHeight="1">
      <c r="A286" s="28" t="s">
        <v>374</v>
      </c>
      <c r="B286" s="28">
        <v>3321</v>
      </c>
      <c r="C286" s="28" t="s">
        <v>38</v>
      </c>
      <c r="D286" s="28" t="s">
        <v>137</v>
      </c>
      <c r="E286" s="29"/>
      <c r="F286" s="30" t="s">
        <v>552</v>
      </c>
      <c r="G286" s="30" t="s">
        <v>553</v>
      </c>
      <c r="H286" s="31"/>
      <c r="I286" s="32">
        <v>3000</v>
      </c>
      <c r="K286" s="21"/>
    </row>
    <row r="287" spans="1:11" ht="15.75" customHeight="1">
      <c r="A287" s="28" t="s">
        <v>374</v>
      </c>
      <c r="B287" s="28">
        <v>3321</v>
      </c>
      <c r="C287" s="28" t="s">
        <v>38</v>
      </c>
      <c r="D287" s="28" t="s">
        <v>42</v>
      </c>
      <c r="E287" s="29"/>
      <c r="F287" s="30" t="s">
        <v>552</v>
      </c>
      <c r="G287" s="30" t="s">
        <v>554</v>
      </c>
      <c r="H287" s="31"/>
      <c r="I287" s="32">
        <v>0</v>
      </c>
      <c r="K287" s="21"/>
    </row>
    <row r="288" spans="1:11" ht="15.75" customHeight="1">
      <c r="A288" s="28">
        <v>3</v>
      </c>
      <c r="B288" s="28">
        <v>3321</v>
      </c>
      <c r="C288" s="28">
        <v>2</v>
      </c>
      <c r="D288" s="28" t="s">
        <v>527</v>
      </c>
      <c r="E288" s="29"/>
      <c r="F288" s="30" t="s">
        <v>555</v>
      </c>
      <c r="G288" s="30" t="s">
        <v>451</v>
      </c>
      <c r="H288" s="31"/>
      <c r="I288" s="32">
        <v>2000</v>
      </c>
      <c r="K288" s="21"/>
    </row>
    <row r="289" spans="1:12" ht="15.75" customHeight="1">
      <c r="A289" s="28" t="s">
        <v>374</v>
      </c>
      <c r="B289" s="28">
        <v>3321</v>
      </c>
      <c r="C289" s="28" t="s">
        <v>38</v>
      </c>
      <c r="D289" s="28" t="s">
        <v>56</v>
      </c>
      <c r="E289" s="29"/>
      <c r="F289" s="30" t="s">
        <v>556</v>
      </c>
      <c r="G289" s="30" t="s">
        <v>557</v>
      </c>
      <c r="H289" s="31"/>
      <c r="I289" s="32">
        <v>1000</v>
      </c>
      <c r="K289" s="21"/>
    </row>
    <row r="290" spans="1:12" ht="15.75" customHeight="1">
      <c r="A290" s="28" t="s">
        <v>374</v>
      </c>
      <c r="B290" s="28">
        <v>3321</v>
      </c>
      <c r="C290" s="28" t="s">
        <v>38</v>
      </c>
      <c r="D290" s="28" t="s">
        <v>95</v>
      </c>
      <c r="E290" s="29"/>
      <c r="F290" s="30" t="s">
        <v>558</v>
      </c>
      <c r="G290" s="30" t="s">
        <v>559</v>
      </c>
      <c r="H290" s="31"/>
      <c r="I290" s="32">
        <v>1000</v>
      </c>
      <c r="K290" s="21"/>
    </row>
    <row r="291" spans="1:12" ht="15.75" customHeight="1">
      <c r="A291" s="28">
        <v>4</v>
      </c>
      <c r="B291" s="28">
        <v>430</v>
      </c>
      <c r="C291" s="28">
        <v>2</v>
      </c>
      <c r="D291" s="28" t="s">
        <v>544</v>
      </c>
      <c r="E291" s="29"/>
      <c r="F291" s="30" t="s">
        <v>560</v>
      </c>
      <c r="G291" s="30" t="s">
        <v>561</v>
      </c>
      <c r="H291" s="31"/>
      <c r="I291" s="32">
        <v>700</v>
      </c>
      <c r="K291" s="21"/>
    </row>
    <row r="292" spans="1:12" ht="15.75" customHeight="1">
      <c r="A292" s="3">
        <v>4</v>
      </c>
      <c r="B292" s="3">
        <v>430</v>
      </c>
      <c r="C292" s="3">
        <v>2</v>
      </c>
      <c r="D292" s="3" t="s">
        <v>544</v>
      </c>
      <c r="E292" s="33"/>
      <c r="F292" s="34" t="s">
        <v>560</v>
      </c>
      <c r="G292" s="35" t="s">
        <v>562</v>
      </c>
      <c r="H292" s="36">
        <v>600</v>
      </c>
      <c r="I292" s="20"/>
      <c r="K292" s="21"/>
    </row>
    <row r="293" spans="1:12" ht="15.75" customHeight="1">
      <c r="A293" s="3">
        <v>4</v>
      </c>
      <c r="B293" s="3">
        <v>430</v>
      </c>
      <c r="C293" s="3">
        <v>2</v>
      </c>
      <c r="D293" s="3" t="s">
        <v>544</v>
      </c>
      <c r="E293" s="33"/>
      <c r="F293" s="34" t="s">
        <v>560</v>
      </c>
      <c r="G293" s="35" t="s">
        <v>563</v>
      </c>
      <c r="H293" s="36">
        <v>100</v>
      </c>
      <c r="I293" s="20"/>
      <c r="K293" s="21"/>
    </row>
    <row r="294" spans="1:12" ht="15.75" customHeight="1">
      <c r="A294" s="104">
        <v>4</v>
      </c>
      <c r="B294" s="104">
        <v>430</v>
      </c>
      <c r="C294" s="104">
        <v>4</v>
      </c>
      <c r="D294" s="104" t="s">
        <v>564</v>
      </c>
      <c r="E294" s="105"/>
      <c r="F294" s="105" t="s">
        <v>565</v>
      </c>
      <c r="G294" s="105" t="s">
        <v>566</v>
      </c>
      <c r="H294" s="106"/>
      <c r="I294" s="107">
        <v>12000</v>
      </c>
      <c r="K294" s="21"/>
    </row>
    <row r="295" spans="1:12" ht="15.75" customHeight="1">
      <c r="A295" s="104">
        <v>4</v>
      </c>
      <c r="B295" s="104">
        <v>431</v>
      </c>
      <c r="C295" s="104">
        <v>4</v>
      </c>
      <c r="D295" s="104" t="s">
        <v>461</v>
      </c>
      <c r="E295" s="105"/>
      <c r="F295" s="105" t="s">
        <v>567</v>
      </c>
      <c r="G295" s="105" t="s">
        <v>568</v>
      </c>
      <c r="H295" s="106"/>
      <c r="I295" s="107">
        <v>0</v>
      </c>
      <c r="K295" s="21"/>
    </row>
    <row r="296" spans="1:12" ht="15.75" customHeight="1">
      <c r="A296" s="28">
        <v>4</v>
      </c>
      <c r="B296" s="28">
        <v>432</v>
      </c>
      <c r="C296" s="28">
        <v>2</v>
      </c>
      <c r="D296" s="28" t="s">
        <v>432</v>
      </c>
      <c r="E296" s="29"/>
      <c r="F296" s="30" t="s">
        <v>569</v>
      </c>
      <c r="G296" s="30" t="s">
        <v>570</v>
      </c>
      <c r="H296" s="31"/>
      <c r="I296" s="32">
        <v>5000</v>
      </c>
      <c r="K296" s="153" t="s">
        <v>571</v>
      </c>
      <c r="L296" s="154"/>
    </row>
    <row r="297" spans="1:12" ht="15.75" customHeight="1">
      <c r="A297" s="28" t="s">
        <v>338</v>
      </c>
      <c r="B297" s="28">
        <v>432</v>
      </c>
      <c r="C297" s="28" t="s">
        <v>38</v>
      </c>
      <c r="D297" s="28" t="s">
        <v>56</v>
      </c>
      <c r="E297" s="29"/>
      <c r="F297" s="30" t="s">
        <v>572</v>
      </c>
      <c r="G297" s="30" t="s">
        <v>573</v>
      </c>
      <c r="H297" s="31"/>
      <c r="I297" s="32">
        <v>2000</v>
      </c>
      <c r="K297" s="155">
        <f>SUM(I291:I339)</f>
        <v>369473.04</v>
      </c>
      <c r="L297" s="154"/>
    </row>
    <row r="298" spans="1:12" ht="15.75" customHeight="1">
      <c r="A298" s="28" t="s">
        <v>338</v>
      </c>
      <c r="B298" s="28">
        <v>432</v>
      </c>
      <c r="C298" s="28" t="s">
        <v>38</v>
      </c>
      <c r="D298" s="28" t="s">
        <v>95</v>
      </c>
      <c r="E298" s="29"/>
      <c r="F298" s="30" t="s">
        <v>574</v>
      </c>
      <c r="G298" s="30" t="s">
        <v>575</v>
      </c>
      <c r="H298" s="31"/>
      <c r="I298" s="32">
        <v>2000</v>
      </c>
      <c r="K298" s="21"/>
    </row>
    <row r="299" spans="1:12" ht="15.75" customHeight="1">
      <c r="A299" s="108">
        <v>4</v>
      </c>
      <c r="B299" s="108">
        <v>437</v>
      </c>
      <c r="C299" s="108">
        <v>4</v>
      </c>
      <c r="D299" s="108" t="s">
        <v>564</v>
      </c>
      <c r="E299" s="109"/>
      <c r="F299" s="110" t="s">
        <v>576</v>
      </c>
      <c r="G299" s="110" t="s">
        <v>577</v>
      </c>
      <c r="H299" s="111"/>
      <c r="I299" s="112" t="s">
        <v>578</v>
      </c>
      <c r="K299" s="21"/>
    </row>
    <row r="300" spans="1:12" ht="15.75" customHeight="1">
      <c r="A300" s="22">
        <v>4</v>
      </c>
      <c r="B300" s="22">
        <v>450</v>
      </c>
      <c r="C300" s="22">
        <v>1</v>
      </c>
      <c r="D300" s="22" t="s">
        <v>579</v>
      </c>
      <c r="E300" s="23"/>
      <c r="F300" s="24" t="s">
        <v>580</v>
      </c>
      <c r="G300" s="24" t="s">
        <v>581</v>
      </c>
      <c r="H300" s="25"/>
      <c r="I300" s="26">
        <v>12426.4</v>
      </c>
      <c r="K300" s="21"/>
    </row>
    <row r="301" spans="1:12" ht="15.75" customHeight="1">
      <c r="A301" s="22">
        <v>4</v>
      </c>
      <c r="B301" s="22">
        <v>450</v>
      </c>
      <c r="C301" s="22">
        <v>1</v>
      </c>
      <c r="D301" s="22" t="s">
        <v>171</v>
      </c>
      <c r="E301" s="23"/>
      <c r="F301" s="24" t="s">
        <v>582</v>
      </c>
      <c r="G301" s="24" t="s">
        <v>583</v>
      </c>
      <c r="H301" s="25"/>
      <c r="I301" s="26">
        <v>9358</v>
      </c>
      <c r="K301" s="21"/>
    </row>
    <row r="302" spans="1:12" ht="15.75" customHeight="1">
      <c r="A302" s="22">
        <v>4</v>
      </c>
      <c r="B302" s="22">
        <v>450</v>
      </c>
      <c r="C302" s="22">
        <v>1</v>
      </c>
      <c r="D302" s="22" t="s">
        <v>390</v>
      </c>
      <c r="E302" s="23"/>
      <c r="F302" s="24" t="s">
        <v>584</v>
      </c>
      <c r="G302" s="24" t="s">
        <v>585</v>
      </c>
      <c r="H302" s="25"/>
      <c r="I302" s="26">
        <v>34305.040000000001</v>
      </c>
      <c r="K302" s="21"/>
    </row>
    <row r="303" spans="1:12" ht="15.75" customHeight="1">
      <c r="A303" s="22">
        <v>4</v>
      </c>
      <c r="B303" s="22">
        <v>450</v>
      </c>
      <c r="C303" s="22">
        <v>1</v>
      </c>
      <c r="D303" s="22" t="s">
        <v>19</v>
      </c>
      <c r="E303" s="23"/>
      <c r="F303" s="24" t="s">
        <v>586</v>
      </c>
      <c r="G303" s="24" t="s">
        <v>587</v>
      </c>
      <c r="H303" s="25"/>
      <c r="I303" s="26">
        <v>2616.88</v>
      </c>
      <c r="K303" s="21"/>
    </row>
    <row r="304" spans="1:12" ht="15.75" customHeight="1">
      <c r="A304" s="22">
        <v>4</v>
      </c>
      <c r="B304" s="22">
        <v>450</v>
      </c>
      <c r="C304" s="22">
        <v>1</v>
      </c>
      <c r="D304" s="22" t="s">
        <v>23</v>
      </c>
      <c r="E304" s="23"/>
      <c r="F304" s="24" t="s">
        <v>588</v>
      </c>
      <c r="G304" s="24" t="s">
        <v>589</v>
      </c>
      <c r="H304" s="25"/>
      <c r="I304" s="26">
        <v>25252.78</v>
      </c>
      <c r="K304" s="21"/>
    </row>
    <row r="305" spans="1:11" ht="15.75" customHeight="1">
      <c r="A305" s="22">
        <v>4</v>
      </c>
      <c r="B305" s="22">
        <v>450</v>
      </c>
      <c r="C305" s="22">
        <v>1</v>
      </c>
      <c r="D305" s="22" t="s">
        <v>241</v>
      </c>
      <c r="E305" s="23"/>
      <c r="F305" s="24" t="s">
        <v>590</v>
      </c>
      <c r="G305" s="24" t="s">
        <v>591</v>
      </c>
      <c r="H305" s="25" t="s">
        <v>592</v>
      </c>
      <c r="I305" s="26">
        <v>36035.86</v>
      </c>
      <c r="K305" s="21"/>
    </row>
    <row r="306" spans="1:11" ht="15.75" customHeight="1">
      <c r="A306" s="22">
        <v>4</v>
      </c>
      <c r="B306" s="22">
        <v>450</v>
      </c>
      <c r="C306" s="22">
        <v>1</v>
      </c>
      <c r="D306" s="22" t="s">
        <v>244</v>
      </c>
      <c r="E306" s="23"/>
      <c r="F306" s="24" t="s">
        <v>593</v>
      </c>
      <c r="G306" s="24" t="s">
        <v>594</v>
      </c>
      <c r="H306" s="25"/>
      <c r="I306" s="26">
        <v>77076.72</v>
      </c>
      <c r="K306" s="21"/>
    </row>
    <row r="307" spans="1:11" ht="15.75" customHeight="1">
      <c r="A307" s="22">
        <v>4</v>
      </c>
      <c r="B307" s="22">
        <v>450</v>
      </c>
      <c r="C307" s="22">
        <v>1</v>
      </c>
      <c r="D307" s="22" t="s">
        <v>29</v>
      </c>
      <c r="E307" s="23"/>
      <c r="F307" s="24" t="s">
        <v>595</v>
      </c>
      <c r="G307" s="24" t="s">
        <v>596</v>
      </c>
      <c r="H307" s="25"/>
      <c r="I307" s="26">
        <v>500</v>
      </c>
      <c r="K307" s="21"/>
    </row>
    <row r="308" spans="1:11" ht="15.75" customHeight="1">
      <c r="A308" s="22">
        <v>4</v>
      </c>
      <c r="B308" s="22">
        <v>450</v>
      </c>
      <c r="C308" s="22">
        <v>1</v>
      </c>
      <c r="D308" s="22" t="s">
        <v>32</v>
      </c>
      <c r="E308" s="23"/>
      <c r="F308" s="24" t="s">
        <v>597</v>
      </c>
      <c r="G308" s="24" t="s">
        <v>598</v>
      </c>
      <c r="H308" s="25"/>
      <c r="I308" s="26">
        <v>68942.55</v>
      </c>
      <c r="K308" s="21"/>
    </row>
    <row r="309" spans="1:11" ht="15.75" customHeight="1">
      <c r="A309" s="28">
        <v>4</v>
      </c>
      <c r="B309" s="28">
        <v>450</v>
      </c>
      <c r="C309" s="28">
        <v>2</v>
      </c>
      <c r="D309" s="28" t="s">
        <v>78</v>
      </c>
      <c r="E309" s="29"/>
      <c r="F309" s="30" t="s">
        <v>599</v>
      </c>
      <c r="G309" s="30" t="s">
        <v>600</v>
      </c>
      <c r="H309" s="31"/>
      <c r="I309" s="32">
        <v>3000</v>
      </c>
      <c r="K309" s="21"/>
    </row>
    <row r="310" spans="1:11" ht="15.75" customHeight="1">
      <c r="A310" s="28">
        <v>4</v>
      </c>
      <c r="B310" s="28">
        <v>450</v>
      </c>
      <c r="C310" s="28">
        <v>2</v>
      </c>
      <c r="D310" s="28" t="s">
        <v>111</v>
      </c>
      <c r="E310" s="29"/>
      <c r="F310" s="30" t="s">
        <v>601</v>
      </c>
      <c r="G310" s="30" t="s">
        <v>602</v>
      </c>
      <c r="H310" s="31"/>
      <c r="I310" s="32">
        <v>5000</v>
      </c>
      <c r="K310" s="21"/>
    </row>
    <row r="311" spans="1:11" ht="15.75" customHeight="1">
      <c r="A311" s="28">
        <v>4</v>
      </c>
      <c r="B311" s="28">
        <v>450</v>
      </c>
      <c r="C311" s="28">
        <v>2</v>
      </c>
      <c r="D311" s="28" t="s">
        <v>134</v>
      </c>
      <c r="E311" s="29"/>
      <c r="F311" s="30" t="s">
        <v>603</v>
      </c>
      <c r="G311" s="30" t="s">
        <v>604</v>
      </c>
      <c r="H311" s="31"/>
      <c r="I311" s="32">
        <v>5000</v>
      </c>
      <c r="K311" s="21"/>
    </row>
    <row r="312" spans="1:11" ht="15.75" customHeight="1">
      <c r="A312" s="28">
        <v>4</v>
      </c>
      <c r="B312" s="28">
        <v>450</v>
      </c>
      <c r="C312" s="28">
        <v>2</v>
      </c>
      <c r="D312" s="28" t="s">
        <v>39</v>
      </c>
      <c r="E312" s="29"/>
      <c r="F312" s="30" t="s">
        <v>605</v>
      </c>
      <c r="G312" s="30" t="s">
        <v>606</v>
      </c>
      <c r="H312" s="31"/>
      <c r="I312" s="32">
        <v>5000</v>
      </c>
      <c r="K312" s="21"/>
    </row>
    <row r="313" spans="1:11" ht="15.75" customHeight="1">
      <c r="A313" s="28">
        <v>4</v>
      </c>
      <c r="B313" s="28">
        <v>450</v>
      </c>
      <c r="C313" s="28">
        <v>2</v>
      </c>
      <c r="D313" s="28" t="s">
        <v>42</v>
      </c>
      <c r="E313" s="29"/>
      <c r="F313" s="30" t="s">
        <v>607</v>
      </c>
      <c r="G313" s="30" t="s">
        <v>608</v>
      </c>
      <c r="H313" s="31"/>
      <c r="I313" s="32">
        <v>10000</v>
      </c>
      <c r="K313" s="21"/>
    </row>
    <row r="314" spans="1:11" ht="15.75" customHeight="1">
      <c r="A314" s="28">
        <v>4</v>
      </c>
      <c r="B314" s="28">
        <v>450</v>
      </c>
      <c r="C314" s="28">
        <v>2</v>
      </c>
      <c r="D314" s="28" t="s">
        <v>45</v>
      </c>
      <c r="E314" s="29"/>
      <c r="F314" s="30" t="s">
        <v>609</v>
      </c>
      <c r="G314" s="30" t="s">
        <v>610</v>
      </c>
      <c r="H314" s="31"/>
      <c r="I314" s="32">
        <v>5000</v>
      </c>
      <c r="K314" s="21"/>
    </row>
    <row r="315" spans="1:11" ht="15.75" customHeight="1">
      <c r="A315" s="28">
        <v>4</v>
      </c>
      <c r="B315" s="28">
        <v>450</v>
      </c>
      <c r="C315" s="28">
        <v>2</v>
      </c>
      <c r="D315" s="28" t="s">
        <v>52</v>
      </c>
      <c r="E315" s="29"/>
      <c r="F315" s="30" t="s">
        <v>611</v>
      </c>
      <c r="G315" s="30" t="s">
        <v>612</v>
      </c>
      <c r="H315" s="31"/>
      <c r="I315" s="32">
        <v>7155</v>
      </c>
      <c r="K315" s="21"/>
    </row>
    <row r="316" spans="1:11" ht="15.75" customHeight="1">
      <c r="A316" s="3">
        <v>4</v>
      </c>
      <c r="B316" s="3">
        <v>450</v>
      </c>
      <c r="C316" s="3">
        <v>2</v>
      </c>
      <c r="D316" s="3" t="s">
        <v>52</v>
      </c>
      <c r="E316" s="33"/>
      <c r="F316" s="34" t="s">
        <v>611</v>
      </c>
      <c r="G316" s="35" t="s">
        <v>613</v>
      </c>
      <c r="H316" s="36">
        <v>685</v>
      </c>
      <c r="I316" s="20"/>
      <c r="K316" s="21"/>
    </row>
    <row r="317" spans="1:11" ht="15.75" customHeight="1">
      <c r="A317" s="3">
        <v>4</v>
      </c>
      <c r="B317" s="3">
        <v>450</v>
      </c>
      <c r="C317" s="3">
        <v>2</v>
      </c>
      <c r="D317" s="3" t="s">
        <v>52</v>
      </c>
      <c r="E317" s="33"/>
      <c r="F317" s="34" t="s">
        <v>611</v>
      </c>
      <c r="G317" s="35" t="s">
        <v>614</v>
      </c>
      <c r="H317" s="36">
        <v>750</v>
      </c>
      <c r="I317" s="20"/>
      <c r="K317" s="21"/>
    </row>
    <row r="318" spans="1:11" ht="15.75" customHeight="1">
      <c r="A318" s="3">
        <v>4</v>
      </c>
      <c r="B318" s="3">
        <v>450</v>
      </c>
      <c r="C318" s="3">
        <v>2</v>
      </c>
      <c r="D318" s="3" t="s">
        <v>52</v>
      </c>
      <c r="E318" s="33"/>
      <c r="F318" s="34" t="s">
        <v>611</v>
      </c>
      <c r="G318" s="35" t="s">
        <v>615</v>
      </c>
      <c r="H318" s="36">
        <v>1010</v>
      </c>
      <c r="I318" s="20"/>
      <c r="K318" s="21"/>
    </row>
    <row r="319" spans="1:11" ht="15.75" customHeight="1">
      <c r="A319" s="3">
        <v>4</v>
      </c>
      <c r="B319" s="3">
        <v>450</v>
      </c>
      <c r="C319" s="3">
        <v>2</v>
      </c>
      <c r="D319" s="3" t="s">
        <v>52</v>
      </c>
      <c r="E319" s="33"/>
      <c r="F319" s="34" t="s">
        <v>611</v>
      </c>
      <c r="G319" s="35" t="s">
        <v>616</v>
      </c>
      <c r="H319" s="36">
        <v>900</v>
      </c>
      <c r="I319" s="20"/>
      <c r="K319" s="21"/>
    </row>
    <row r="320" spans="1:11" ht="15.75" customHeight="1">
      <c r="A320" s="3">
        <v>4</v>
      </c>
      <c r="B320" s="3">
        <v>450</v>
      </c>
      <c r="C320" s="3">
        <v>2</v>
      </c>
      <c r="D320" s="3" t="s">
        <v>52</v>
      </c>
      <c r="E320" s="33"/>
      <c r="F320" s="34" t="s">
        <v>611</v>
      </c>
      <c r="G320" s="35" t="s">
        <v>617</v>
      </c>
      <c r="H320" s="36">
        <v>520</v>
      </c>
      <c r="I320" s="20"/>
      <c r="K320" s="21"/>
    </row>
    <row r="321" spans="1:11" ht="15.75" customHeight="1">
      <c r="A321" s="3">
        <v>4</v>
      </c>
      <c r="B321" s="3">
        <v>450</v>
      </c>
      <c r="C321" s="3">
        <v>2</v>
      </c>
      <c r="D321" s="3" t="s">
        <v>52</v>
      </c>
      <c r="E321" s="33"/>
      <c r="F321" s="34" t="s">
        <v>611</v>
      </c>
      <c r="G321" s="35" t="s">
        <v>618</v>
      </c>
      <c r="H321" s="36">
        <v>2300</v>
      </c>
      <c r="I321" s="20"/>
      <c r="K321" s="21"/>
    </row>
    <row r="322" spans="1:11" ht="15.75" customHeight="1">
      <c r="A322" s="3">
        <v>4</v>
      </c>
      <c r="B322" s="3">
        <v>450</v>
      </c>
      <c r="C322" s="3">
        <v>2</v>
      </c>
      <c r="D322" s="3" t="s">
        <v>52</v>
      </c>
      <c r="E322" s="33"/>
      <c r="F322" s="34" t="s">
        <v>611</v>
      </c>
      <c r="G322" s="35" t="s">
        <v>619</v>
      </c>
      <c r="H322" s="36">
        <v>460</v>
      </c>
      <c r="I322" s="20"/>
      <c r="K322" s="21"/>
    </row>
    <row r="323" spans="1:11" ht="15.75" customHeight="1">
      <c r="A323" s="3">
        <v>4</v>
      </c>
      <c r="B323" s="3">
        <v>450</v>
      </c>
      <c r="C323" s="3">
        <v>2</v>
      </c>
      <c r="D323" s="3" t="s">
        <v>52</v>
      </c>
      <c r="E323" s="33"/>
      <c r="F323" s="34" t="s">
        <v>611</v>
      </c>
      <c r="G323" s="35" t="s">
        <v>620</v>
      </c>
      <c r="H323" s="36">
        <v>530</v>
      </c>
      <c r="I323" s="20"/>
      <c r="K323" s="21"/>
    </row>
    <row r="324" spans="1:11" ht="15.75" customHeight="1">
      <c r="A324" s="28">
        <v>4</v>
      </c>
      <c r="B324" s="28">
        <v>450</v>
      </c>
      <c r="C324" s="28">
        <v>2</v>
      </c>
      <c r="D324" s="28" t="s">
        <v>114</v>
      </c>
      <c r="E324" s="29"/>
      <c r="F324" s="30" t="s">
        <v>621</v>
      </c>
      <c r="G324" s="30" t="s">
        <v>622</v>
      </c>
      <c r="H324" s="31"/>
      <c r="I324" s="32">
        <v>3000</v>
      </c>
      <c r="K324" s="21"/>
    </row>
    <row r="325" spans="1:11" ht="15.75" customHeight="1">
      <c r="A325" s="22">
        <v>4</v>
      </c>
      <c r="B325" s="22">
        <v>450</v>
      </c>
      <c r="C325" s="22">
        <v>1</v>
      </c>
      <c r="D325" s="22" t="s">
        <v>356</v>
      </c>
      <c r="E325" s="23"/>
      <c r="F325" s="24" t="s">
        <v>623</v>
      </c>
      <c r="G325" s="24" t="s">
        <v>624</v>
      </c>
      <c r="H325" s="25"/>
      <c r="I325" s="26">
        <v>1000</v>
      </c>
      <c r="K325" s="21"/>
    </row>
    <row r="326" spans="1:11" ht="15.75" customHeight="1">
      <c r="A326" s="28">
        <v>4</v>
      </c>
      <c r="B326" s="28">
        <v>454</v>
      </c>
      <c r="C326" s="28">
        <v>2</v>
      </c>
      <c r="D326" s="28" t="s">
        <v>78</v>
      </c>
      <c r="E326" s="29"/>
      <c r="F326" s="30" t="s">
        <v>625</v>
      </c>
      <c r="G326" s="30" t="s">
        <v>626</v>
      </c>
      <c r="H326" s="31"/>
      <c r="I326" s="32">
        <v>3500</v>
      </c>
      <c r="K326" s="21"/>
    </row>
    <row r="327" spans="1:11" ht="15.75" customHeight="1">
      <c r="A327" s="28">
        <v>4</v>
      </c>
      <c r="B327" s="28">
        <v>454</v>
      </c>
      <c r="C327" s="28">
        <v>2</v>
      </c>
      <c r="D327" s="28" t="s">
        <v>111</v>
      </c>
      <c r="E327" s="29"/>
      <c r="F327" s="30" t="s">
        <v>627</v>
      </c>
      <c r="G327" s="30" t="s">
        <v>628</v>
      </c>
      <c r="H327" s="31"/>
      <c r="I327" s="32">
        <v>10000</v>
      </c>
      <c r="K327" s="21"/>
    </row>
    <row r="328" spans="1:11" ht="15.75" customHeight="1">
      <c r="A328" s="28">
        <v>4</v>
      </c>
      <c r="B328" s="28">
        <v>454</v>
      </c>
      <c r="C328" s="28">
        <v>2</v>
      </c>
      <c r="D328" s="28" t="s">
        <v>52</v>
      </c>
      <c r="E328" s="29"/>
      <c r="F328" s="30" t="s">
        <v>629</v>
      </c>
      <c r="G328" s="30" t="s">
        <v>630</v>
      </c>
      <c r="H328" s="31"/>
      <c r="I328" s="32">
        <v>1970</v>
      </c>
      <c r="K328" s="21"/>
    </row>
    <row r="329" spans="1:11" ht="15.75" customHeight="1">
      <c r="A329" s="3">
        <v>4</v>
      </c>
      <c r="B329" s="3">
        <v>454</v>
      </c>
      <c r="C329" s="3">
        <v>2</v>
      </c>
      <c r="D329" s="3" t="s">
        <v>52</v>
      </c>
      <c r="E329" s="33"/>
      <c r="F329" s="34" t="s">
        <v>629</v>
      </c>
      <c r="G329" s="35" t="s">
        <v>631</v>
      </c>
      <c r="H329" s="36">
        <v>585</v>
      </c>
      <c r="I329" s="20"/>
      <c r="K329" s="21"/>
    </row>
    <row r="330" spans="1:11" ht="15.75" customHeight="1">
      <c r="A330" s="3">
        <v>4</v>
      </c>
      <c r="B330" s="3">
        <v>454</v>
      </c>
      <c r="C330" s="3">
        <v>2</v>
      </c>
      <c r="D330" s="3" t="s">
        <v>52</v>
      </c>
      <c r="E330" s="33"/>
      <c r="F330" s="34" t="s">
        <v>629</v>
      </c>
      <c r="G330" s="35" t="s">
        <v>632</v>
      </c>
      <c r="H330" s="36">
        <v>1065</v>
      </c>
      <c r="I330" s="20"/>
      <c r="K330" s="21"/>
    </row>
    <row r="331" spans="1:11" ht="15.75" customHeight="1">
      <c r="A331" s="3">
        <v>4</v>
      </c>
      <c r="B331" s="3">
        <v>454</v>
      </c>
      <c r="C331" s="3">
        <v>2</v>
      </c>
      <c r="D331" s="3" t="s">
        <v>52</v>
      </c>
      <c r="E331" s="33"/>
      <c r="F331" s="34" t="s">
        <v>629</v>
      </c>
      <c r="G331" s="35" t="s">
        <v>633</v>
      </c>
      <c r="H331" s="36">
        <v>320</v>
      </c>
      <c r="I331" s="20"/>
      <c r="K331" s="21"/>
    </row>
    <row r="332" spans="1:11" ht="15.75" customHeight="1">
      <c r="A332" s="28">
        <v>4</v>
      </c>
      <c r="B332" s="28">
        <v>454</v>
      </c>
      <c r="C332" s="28">
        <v>2</v>
      </c>
      <c r="D332" s="28" t="s">
        <v>114</v>
      </c>
      <c r="E332" s="29"/>
      <c r="F332" s="30" t="s">
        <v>621</v>
      </c>
      <c r="G332" s="30" t="s">
        <v>634</v>
      </c>
      <c r="H332" s="31"/>
      <c r="I332" s="32">
        <v>3000</v>
      </c>
      <c r="K332" s="21"/>
    </row>
    <row r="333" spans="1:11" ht="15.75" customHeight="1">
      <c r="A333" s="3">
        <v>4</v>
      </c>
      <c r="B333" s="3">
        <v>454</v>
      </c>
      <c r="C333" s="3">
        <v>2</v>
      </c>
      <c r="D333" s="3" t="s">
        <v>114</v>
      </c>
      <c r="E333" s="33"/>
      <c r="F333" s="34" t="s">
        <v>621</v>
      </c>
      <c r="G333" s="35" t="s">
        <v>635</v>
      </c>
      <c r="H333" s="36">
        <v>3000</v>
      </c>
      <c r="I333" s="20"/>
      <c r="K333" s="21"/>
    </row>
    <row r="334" spans="1:11" ht="15.75" customHeight="1">
      <c r="A334" s="28">
        <v>4</v>
      </c>
      <c r="B334" s="28">
        <v>454</v>
      </c>
      <c r="C334" s="28">
        <v>2</v>
      </c>
      <c r="D334" s="28" t="s">
        <v>95</v>
      </c>
      <c r="E334" s="29"/>
      <c r="F334" s="30" t="s">
        <v>636</v>
      </c>
      <c r="G334" s="30" t="s">
        <v>637</v>
      </c>
      <c r="H334" s="31"/>
      <c r="I334" s="32">
        <v>1000</v>
      </c>
      <c r="K334" s="21"/>
    </row>
    <row r="335" spans="1:11" ht="15.75" customHeight="1">
      <c r="A335" s="22">
        <v>4</v>
      </c>
      <c r="B335" s="22">
        <v>491</v>
      </c>
      <c r="C335" s="22">
        <v>1</v>
      </c>
      <c r="D335" s="22" t="s">
        <v>98</v>
      </c>
      <c r="E335" s="23"/>
      <c r="F335" s="24" t="s">
        <v>638</v>
      </c>
      <c r="G335" s="24" t="s">
        <v>639</v>
      </c>
      <c r="H335" s="25"/>
      <c r="I335" s="26">
        <v>3271.8</v>
      </c>
      <c r="K335" s="21"/>
    </row>
    <row r="336" spans="1:11" ht="15.75" customHeight="1">
      <c r="A336" s="22">
        <v>4</v>
      </c>
      <c r="B336" s="22">
        <v>491</v>
      </c>
      <c r="C336" s="22">
        <v>1</v>
      </c>
      <c r="D336" s="22" t="s">
        <v>579</v>
      </c>
      <c r="E336" s="23"/>
      <c r="F336" s="24" t="s">
        <v>640</v>
      </c>
      <c r="G336" s="24" t="s">
        <v>641</v>
      </c>
      <c r="H336" s="25"/>
      <c r="I336" s="26">
        <v>3502.1</v>
      </c>
      <c r="K336" s="21"/>
    </row>
    <row r="337" spans="1:12" ht="15.75" customHeight="1">
      <c r="A337" s="22">
        <v>4</v>
      </c>
      <c r="B337" s="22">
        <v>491</v>
      </c>
      <c r="C337" s="22">
        <v>1</v>
      </c>
      <c r="D337" s="22" t="s">
        <v>16</v>
      </c>
      <c r="E337" s="23"/>
      <c r="F337" s="24" t="s">
        <v>642</v>
      </c>
      <c r="G337" s="24" t="s">
        <v>643</v>
      </c>
      <c r="H337" s="25"/>
      <c r="I337" s="26">
        <v>5851.52</v>
      </c>
      <c r="K337" s="21"/>
    </row>
    <row r="338" spans="1:12" ht="15.75" customHeight="1">
      <c r="A338" s="22">
        <v>4</v>
      </c>
      <c r="B338" s="22">
        <v>491</v>
      </c>
      <c r="C338" s="22">
        <v>1</v>
      </c>
      <c r="D338" s="22" t="s">
        <v>19</v>
      </c>
      <c r="E338" s="23"/>
      <c r="F338" s="24" t="s">
        <v>644</v>
      </c>
      <c r="G338" s="24" t="s">
        <v>587</v>
      </c>
      <c r="H338" s="25"/>
      <c r="I338" s="26">
        <v>436.66</v>
      </c>
      <c r="K338" s="21"/>
    </row>
    <row r="339" spans="1:12" ht="15.75" customHeight="1">
      <c r="A339" s="22">
        <v>4</v>
      </c>
      <c r="B339" s="22">
        <v>491</v>
      </c>
      <c r="C339" s="22">
        <v>1</v>
      </c>
      <c r="D339" s="22" t="s">
        <v>32</v>
      </c>
      <c r="E339" s="23"/>
      <c r="F339" s="24" t="s">
        <v>645</v>
      </c>
      <c r="G339" s="24" t="s">
        <v>646</v>
      </c>
      <c r="H339" s="25"/>
      <c r="I339" s="26">
        <v>4571.7299999999996</v>
      </c>
      <c r="K339" s="21"/>
    </row>
    <row r="340" spans="1:12" ht="15.75" customHeight="1">
      <c r="A340" s="22" t="s">
        <v>647</v>
      </c>
      <c r="B340" s="22">
        <v>912</v>
      </c>
      <c r="C340" s="22" t="s">
        <v>15</v>
      </c>
      <c r="D340" s="22" t="s">
        <v>648</v>
      </c>
      <c r="E340" s="23"/>
      <c r="F340" s="24" t="s">
        <v>649</v>
      </c>
      <c r="G340" s="24" t="s">
        <v>650</v>
      </c>
      <c r="H340" s="25"/>
      <c r="I340" s="26">
        <v>34510.71</v>
      </c>
      <c r="K340" s="21"/>
    </row>
    <row r="341" spans="1:12" ht="15.75" customHeight="1">
      <c r="A341" s="22" t="s">
        <v>647</v>
      </c>
      <c r="B341" s="22">
        <v>912</v>
      </c>
      <c r="C341" s="22" t="s">
        <v>15</v>
      </c>
      <c r="D341" s="22" t="s">
        <v>32</v>
      </c>
      <c r="E341" s="23"/>
      <c r="F341" s="24" t="s">
        <v>651</v>
      </c>
      <c r="G341" s="24" t="s">
        <v>652</v>
      </c>
      <c r="H341" s="25"/>
      <c r="I341" s="26">
        <v>12078.75</v>
      </c>
      <c r="K341" s="21"/>
    </row>
    <row r="342" spans="1:12" ht="15.75" customHeight="1">
      <c r="A342" s="28" t="s">
        <v>647</v>
      </c>
      <c r="B342" s="28">
        <v>912</v>
      </c>
      <c r="C342" s="28" t="s">
        <v>38</v>
      </c>
      <c r="D342" s="28" t="s">
        <v>429</v>
      </c>
      <c r="E342" s="29"/>
      <c r="F342" s="30" t="s">
        <v>653</v>
      </c>
      <c r="G342" s="30" t="s">
        <v>431</v>
      </c>
      <c r="H342" s="31"/>
      <c r="I342" s="32">
        <v>1000</v>
      </c>
      <c r="K342" s="21"/>
    </row>
    <row r="343" spans="1:12" ht="15.75" customHeight="1">
      <c r="A343" s="28" t="s">
        <v>647</v>
      </c>
      <c r="B343" s="28">
        <v>912</v>
      </c>
      <c r="C343" s="28" t="s">
        <v>38</v>
      </c>
      <c r="D343" s="28" t="s">
        <v>654</v>
      </c>
      <c r="E343" s="29"/>
      <c r="F343" s="30" t="s">
        <v>655</v>
      </c>
      <c r="G343" s="30" t="s">
        <v>656</v>
      </c>
      <c r="H343" s="31"/>
      <c r="I343" s="32">
        <v>1000</v>
      </c>
      <c r="K343" s="153" t="s">
        <v>657</v>
      </c>
      <c r="L343" s="154"/>
    </row>
    <row r="344" spans="1:12" ht="15.75" customHeight="1">
      <c r="A344" s="28" t="s">
        <v>647</v>
      </c>
      <c r="B344" s="28">
        <v>912</v>
      </c>
      <c r="C344" s="28" t="s">
        <v>38</v>
      </c>
      <c r="D344" s="28" t="s">
        <v>658</v>
      </c>
      <c r="E344" s="29"/>
      <c r="F344" s="30" t="s">
        <v>659</v>
      </c>
      <c r="G344" s="30" t="s">
        <v>660</v>
      </c>
      <c r="H344" s="31"/>
      <c r="I344" s="32">
        <v>8000</v>
      </c>
      <c r="K344" s="155">
        <f>SUM(I340:I448)</f>
        <v>692395.53</v>
      </c>
      <c r="L344" s="154"/>
    </row>
    <row r="345" spans="1:12" ht="15.75" customHeight="1">
      <c r="A345" s="3" t="s">
        <v>647</v>
      </c>
      <c r="B345" s="3">
        <v>912</v>
      </c>
      <c r="C345" s="3" t="s">
        <v>38</v>
      </c>
      <c r="D345" s="3" t="s">
        <v>658</v>
      </c>
      <c r="E345" s="33"/>
      <c r="F345" s="34" t="s">
        <v>659</v>
      </c>
      <c r="G345" s="35" t="s">
        <v>661</v>
      </c>
      <c r="H345" s="36">
        <v>8000</v>
      </c>
      <c r="I345" s="20"/>
      <c r="K345" s="21"/>
    </row>
    <row r="346" spans="1:12" ht="15.75" customHeight="1">
      <c r="A346" s="74" t="s">
        <v>647</v>
      </c>
      <c r="B346" s="74">
        <v>912</v>
      </c>
      <c r="C346" s="74" t="s">
        <v>338</v>
      </c>
      <c r="D346" s="74" t="s">
        <v>410</v>
      </c>
      <c r="E346" s="75"/>
      <c r="F346" s="76" t="s">
        <v>662</v>
      </c>
      <c r="G346" s="77" t="s">
        <v>663</v>
      </c>
      <c r="H346" s="78"/>
      <c r="I346" s="79">
        <f>SUM(H347:H352)</f>
        <v>2355</v>
      </c>
      <c r="K346" s="21"/>
    </row>
    <row r="347" spans="1:12" ht="15.75" customHeight="1">
      <c r="A347" s="43" t="s">
        <v>647</v>
      </c>
      <c r="B347" s="43">
        <v>912</v>
      </c>
      <c r="C347" s="43" t="s">
        <v>338</v>
      </c>
      <c r="D347" s="43" t="s">
        <v>410</v>
      </c>
      <c r="E347" s="80"/>
      <c r="F347" s="81" t="s">
        <v>662</v>
      </c>
      <c r="G347" s="95" t="s">
        <v>664</v>
      </c>
      <c r="H347" s="19">
        <v>200</v>
      </c>
      <c r="I347" s="20"/>
      <c r="K347" s="21"/>
    </row>
    <row r="348" spans="1:12" ht="15.75" customHeight="1">
      <c r="A348" s="43" t="s">
        <v>647</v>
      </c>
      <c r="B348" s="43">
        <v>912</v>
      </c>
      <c r="C348" s="43" t="s">
        <v>338</v>
      </c>
      <c r="D348" s="43" t="s">
        <v>410</v>
      </c>
      <c r="E348" s="80"/>
      <c r="F348" s="81" t="s">
        <v>662</v>
      </c>
      <c r="G348" s="95" t="s">
        <v>665</v>
      </c>
      <c r="H348" s="19">
        <v>280</v>
      </c>
      <c r="I348" s="20"/>
      <c r="K348" s="21"/>
    </row>
    <row r="349" spans="1:12" ht="15.75" customHeight="1">
      <c r="A349" s="43" t="s">
        <v>647</v>
      </c>
      <c r="B349" s="43">
        <v>912</v>
      </c>
      <c r="C349" s="43" t="s">
        <v>338</v>
      </c>
      <c r="D349" s="43" t="s">
        <v>410</v>
      </c>
      <c r="E349" s="80"/>
      <c r="F349" s="81" t="s">
        <v>662</v>
      </c>
      <c r="G349" s="95" t="s">
        <v>666</v>
      </c>
      <c r="H349" s="19">
        <v>50</v>
      </c>
      <c r="I349" s="20"/>
      <c r="K349" s="21"/>
    </row>
    <row r="350" spans="1:12" ht="15.75" customHeight="1">
      <c r="A350" s="43" t="s">
        <v>647</v>
      </c>
      <c r="B350" s="43">
        <v>912</v>
      </c>
      <c r="C350" s="43" t="s">
        <v>338</v>
      </c>
      <c r="D350" s="43" t="s">
        <v>410</v>
      </c>
      <c r="E350" s="80"/>
      <c r="F350" s="81" t="s">
        <v>662</v>
      </c>
      <c r="G350" s="95" t="s">
        <v>667</v>
      </c>
      <c r="H350" s="19">
        <v>625</v>
      </c>
      <c r="I350" s="20"/>
      <c r="K350" s="21"/>
    </row>
    <row r="351" spans="1:12" ht="15.75" customHeight="1">
      <c r="A351" s="43" t="s">
        <v>647</v>
      </c>
      <c r="B351" s="43">
        <v>912</v>
      </c>
      <c r="C351" s="43" t="s">
        <v>338</v>
      </c>
      <c r="D351" s="43" t="s">
        <v>410</v>
      </c>
      <c r="E351" s="80"/>
      <c r="F351" s="81" t="s">
        <v>662</v>
      </c>
      <c r="G351" s="95" t="s">
        <v>668</v>
      </c>
      <c r="H351" s="19">
        <v>200</v>
      </c>
      <c r="I351" s="20"/>
      <c r="K351" s="21"/>
    </row>
    <row r="352" spans="1:12" ht="15.75" customHeight="1">
      <c r="A352" s="43" t="s">
        <v>647</v>
      </c>
      <c r="B352" s="43">
        <v>912</v>
      </c>
      <c r="C352" s="43" t="s">
        <v>338</v>
      </c>
      <c r="D352" s="43" t="s">
        <v>410</v>
      </c>
      <c r="E352" s="80"/>
      <c r="F352" s="81" t="s">
        <v>662</v>
      </c>
      <c r="G352" s="95" t="s">
        <v>669</v>
      </c>
      <c r="H352" s="19">
        <v>1000</v>
      </c>
      <c r="I352" s="20"/>
      <c r="K352" s="21"/>
    </row>
    <row r="353" spans="1:11" ht="15.75" customHeight="1">
      <c r="A353" s="22" t="s">
        <v>647</v>
      </c>
      <c r="B353" s="22">
        <v>920</v>
      </c>
      <c r="C353" s="22" t="s">
        <v>15</v>
      </c>
      <c r="D353" s="22" t="s">
        <v>98</v>
      </c>
      <c r="E353" s="23"/>
      <c r="F353" s="24" t="s">
        <v>670</v>
      </c>
      <c r="G353" s="24" t="s">
        <v>671</v>
      </c>
      <c r="H353" s="25"/>
      <c r="I353" s="26">
        <v>16392.900000000001</v>
      </c>
      <c r="K353" s="21"/>
    </row>
    <row r="354" spans="1:11" ht="15.75" customHeight="1">
      <c r="A354" s="22" t="s">
        <v>647</v>
      </c>
      <c r="B354" s="22">
        <v>920</v>
      </c>
      <c r="C354" s="22" t="s">
        <v>15</v>
      </c>
      <c r="D354" s="22" t="s">
        <v>16</v>
      </c>
      <c r="E354" s="23"/>
      <c r="F354" s="24" t="s">
        <v>672</v>
      </c>
      <c r="G354" s="24" t="s">
        <v>643</v>
      </c>
      <c r="H354" s="25"/>
      <c r="I354" s="26">
        <v>22080.799999999999</v>
      </c>
      <c r="K354" s="21"/>
    </row>
    <row r="355" spans="1:11" ht="15.75" customHeight="1">
      <c r="A355" s="22" t="s">
        <v>647</v>
      </c>
      <c r="B355" s="22">
        <v>920</v>
      </c>
      <c r="C355" s="22" t="s">
        <v>15</v>
      </c>
      <c r="D355" s="22" t="s">
        <v>390</v>
      </c>
      <c r="E355" s="23"/>
      <c r="F355" s="24" t="s">
        <v>673</v>
      </c>
      <c r="G355" s="24" t="s">
        <v>674</v>
      </c>
      <c r="H355" s="25"/>
      <c r="I355" s="26">
        <v>8576.26</v>
      </c>
      <c r="K355" s="21"/>
    </row>
    <row r="356" spans="1:11" ht="15.75" customHeight="1">
      <c r="A356" s="22" t="s">
        <v>647</v>
      </c>
      <c r="B356" s="22">
        <v>920</v>
      </c>
      <c r="C356" s="22" t="s">
        <v>15</v>
      </c>
      <c r="D356" s="22" t="s">
        <v>19</v>
      </c>
      <c r="E356" s="23"/>
      <c r="F356" s="24" t="s">
        <v>675</v>
      </c>
      <c r="G356" s="24" t="s">
        <v>587</v>
      </c>
      <c r="H356" s="25"/>
      <c r="I356" s="26">
        <v>7101.92</v>
      </c>
      <c r="K356" s="21"/>
    </row>
    <row r="357" spans="1:11" ht="15.75" customHeight="1">
      <c r="A357" s="22" t="s">
        <v>647</v>
      </c>
      <c r="B357" s="22">
        <v>920</v>
      </c>
      <c r="C357" s="22" t="s">
        <v>15</v>
      </c>
      <c r="D357" s="22" t="s">
        <v>23</v>
      </c>
      <c r="E357" s="23"/>
      <c r="F357" s="24" t="s">
        <v>676</v>
      </c>
      <c r="G357" s="24" t="s">
        <v>639</v>
      </c>
      <c r="H357" s="25"/>
      <c r="I357" s="26">
        <v>32966.78</v>
      </c>
      <c r="K357" s="21"/>
    </row>
    <row r="358" spans="1:11" ht="15.75" customHeight="1">
      <c r="A358" s="22" t="s">
        <v>647</v>
      </c>
      <c r="B358" s="22">
        <v>920</v>
      </c>
      <c r="C358" s="22" t="s">
        <v>15</v>
      </c>
      <c r="D358" s="22" t="s">
        <v>26</v>
      </c>
      <c r="E358" s="23"/>
      <c r="F358" s="24" t="s">
        <v>677</v>
      </c>
      <c r="G358" s="24" t="s">
        <v>641</v>
      </c>
      <c r="H358" s="25"/>
      <c r="I358" s="26">
        <v>29464.400000000001</v>
      </c>
      <c r="K358" s="21"/>
    </row>
    <row r="359" spans="1:11" ht="15.75" customHeight="1">
      <c r="A359" s="22" t="s">
        <v>647</v>
      </c>
      <c r="B359" s="22">
        <v>920</v>
      </c>
      <c r="C359" s="22" t="s">
        <v>15</v>
      </c>
      <c r="D359" s="22" t="s">
        <v>29</v>
      </c>
      <c r="E359" s="23"/>
      <c r="F359" s="24" t="s">
        <v>678</v>
      </c>
      <c r="G359" s="24" t="s">
        <v>679</v>
      </c>
      <c r="H359" s="25"/>
      <c r="I359" s="26">
        <v>500</v>
      </c>
      <c r="K359" s="21"/>
    </row>
    <row r="360" spans="1:11" ht="15.75" customHeight="1">
      <c r="A360" s="22" t="s">
        <v>647</v>
      </c>
      <c r="B360" s="22">
        <v>920</v>
      </c>
      <c r="C360" s="22" t="s">
        <v>15</v>
      </c>
      <c r="D360" s="22" t="s">
        <v>32</v>
      </c>
      <c r="E360" s="23"/>
      <c r="F360" s="24" t="s">
        <v>680</v>
      </c>
      <c r="G360" s="24" t="s">
        <v>681</v>
      </c>
      <c r="H360" s="25"/>
      <c r="I360" s="26">
        <v>40261.449999999997</v>
      </c>
      <c r="K360" s="21"/>
    </row>
    <row r="361" spans="1:11" ht="15.75" customHeight="1">
      <c r="A361" s="28">
        <v>9</v>
      </c>
      <c r="B361" s="28">
        <v>920</v>
      </c>
      <c r="C361" s="28">
        <v>2</v>
      </c>
      <c r="D361" s="28" t="s">
        <v>225</v>
      </c>
      <c r="E361" s="29"/>
      <c r="F361" s="30" t="s">
        <v>682</v>
      </c>
      <c r="G361" s="30" t="s">
        <v>683</v>
      </c>
      <c r="H361" s="31"/>
      <c r="I361" s="32">
        <v>16500</v>
      </c>
      <c r="K361" s="21"/>
    </row>
    <row r="362" spans="1:11" ht="15.75" customHeight="1">
      <c r="A362" s="3">
        <v>9</v>
      </c>
      <c r="B362" s="3">
        <v>920</v>
      </c>
      <c r="C362" s="3">
        <v>2</v>
      </c>
      <c r="D362" s="3" t="s">
        <v>225</v>
      </c>
      <c r="E362" s="33"/>
      <c r="F362" s="34" t="s">
        <v>682</v>
      </c>
      <c r="G362" s="35" t="s">
        <v>684</v>
      </c>
      <c r="H362" s="36">
        <v>16500</v>
      </c>
      <c r="I362" s="20"/>
      <c r="K362" s="21"/>
    </row>
    <row r="363" spans="1:11" ht="15.75" customHeight="1">
      <c r="A363" s="113">
        <v>9</v>
      </c>
      <c r="B363" s="113">
        <v>920</v>
      </c>
      <c r="C363" s="113">
        <v>2</v>
      </c>
      <c r="D363" s="113" t="s">
        <v>685</v>
      </c>
      <c r="E363" s="114"/>
      <c r="F363" s="115" t="s">
        <v>686</v>
      </c>
      <c r="G363" s="116" t="s">
        <v>687</v>
      </c>
      <c r="H363" s="117"/>
      <c r="I363" s="118">
        <v>15000</v>
      </c>
      <c r="K363" s="21"/>
    </row>
    <row r="364" spans="1:11" ht="15.75" customHeight="1">
      <c r="A364" s="28" t="s">
        <v>647</v>
      </c>
      <c r="B364" s="28">
        <v>920</v>
      </c>
      <c r="C364" s="28" t="s">
        <v>38</v>
      </c>
      <c r="D364" s="28" t="s">
        <v>166</v>
      </c>
      <c r="E364" s="29"/>
      <c r="F364" s="30" t="s">
        <v>688</v>
      </c>
      <c r="G364" s="30" t="s">
        <v>689</v>
      </c>
      <c r="H364" s="31"/>
      <c r="I364" s="32">
        <v>1250</v>
      </c>
      <c r="K364" s="21"/>
    </row>
    <row r="365" spans="1:11" ht="15.75" customHeight="1">
      <c r="A365" s="3" t="s">
        <v>647</v>
      </c>
      <c r="B365" s="3">
        <v>920</v>
      </c>
      <c r="C365" s="3">
        <v>2</v>
      </c>
      <c r="D365" s="3" t="s">
        <v>166</v>
      </c>
      <c r="E365" s="33"/>
      <c r="F365" s="34" t="s">
        <v>688</v>
      </c>
      <c r="G365" s="35" t="s">
        <v>690</v>
      </c>
      <c r="H365" s="36">
        <v>250</v>
      </c>
      <c r="I365" s="20"/>
      <c r="K365" s="21"/>
    </row>
    <row r="366" spans="1:11" ht="15.75" customHeight="1">
      <c r="A366" s="3" t="s">
        <v>647</v>
      </c>
      <c r="B366" s="3">
        <v>920</v>
      </c>
      <c r="C366" s="3">
        <v>2</v>
      </c>
      <c r="D366" s="3" t="s">
        <v>166</v>
      </c>
      <c r="E366" s="33"/>
      <c r="F366" s="34" t="s">
        <v>688</v>
      </c>
      <c r="G366" s="35" t="s">
        <v>691</v>
      </c>
      <c r="H366" s="36">
        <v>1000</v>
      </c>
      <c r="I366" s="20"/>
      <c r="K366" s="21"/>
    </row>
    <row r="367" spans="1:11" ht="15.75" customHeight="1">
      <c r="A367" s="28" t="s">
        <v>647</v>
      </c>
      <c r="B367" s="28">
        <v>920</v>
      </c>
      <c r="C367" s="28" t="s">
        <v>38</v>
      </c>
      <c r="D367" s="28" t="s">
        <v>215</v>
      </c>
      <c r="E367" s="29"/>
      <c r="F367" s="30" t="s">
        <v>692</v>
      </c>
      <c r="G367" s="30" t="s">
        <v>693</v>
      </c>
      <c r="H367" s="31"/>
      <c r="I367" s="32">
        <v>2000</v>
      </c>
      <c r="K367" s="21"/>
    </row>
    <row r="368" spans="1:11" ht="15.75" customHeight="1">
      <c r="A368" s="28" t="s">
        <v>647</v>
      </c>
      <c r="B368" s="28">
        <v>920</v>
      </c>
      <c r="C368" s="28" t="s">
        <v>38</v>
      </c>
      <c r="D368" s="28" t="s">
        <v>694</v>
      </c>
      <c r="E368" s="29"/>
      <c r="F368" s="30" t="s">
        <v>695</v>
      </c>
      <c r="G368" s="30" t="s">
        <v>696</v>
      </c>
      <c r="H368" s="31"/>
      <c r="I368" s="32">
        <v>14707.25</v>
      </c>
      <c r="K368" s="21"/>
    </row>
    <row r="369" spans="1:11" ht="15.75" customHeight="1">
      <c r="A369" s="3" t="s">
        <v>647</v>
      </c>
      <c r="B369" s="3">
        <v>920</v>
      </c>
      <c r="C369" s="3" t="s">
        <v>38</v>
      </c>
      <c r="D369" s="3" t="s">
        <v>694</v>
      </c>
      <c r="E369" s="33"/>
      <c r="F369" s="34" t="s">
        <v>695</v>
      </c>
      <c r="G369" s="35" t="s">
        <v>697</v>
      </c>
      <c r="H369" s="36">
        <v>1565</v>
      </c>
      <c r="I369" s="20"/>
      <c r="K369" s="21"/>
    </row>
    <row r="370" spans="1:11" ht="15.75" customHeight="1">
      <c r="A370" s="3" t="s">
        <v>647</v>
      </c>
      <c r="B370" s="3">
        <v>920</v>
      </c>
      <c r="C370" s="3" t="s">
        <v>38</v>
      </c>
      <c r="D370" s="3" t="s">
        <v>694</v>
      </c>
      <c r="E370" s="33"/>
      <c r="F370" s="34" t="s">
        <v>695</v>
      </c>
      <c r="G370" s="35" t="s">
        <v>698</v>
      </c>
      <c r="H370" s="36">
        <v>1500</v>
      </c>
      <c r="I370" s="20"/>
      <c r="K370" s="21"/>
    </row>
    <row r="371" spans="1:11" ht="15.75" customHeight="1">
      <c r="A371" s="3" t="s">
        <v>647</v>
      </c>
      <c r="B371" s="3">
        <v>920</v>
      </c>
      <c r="C371" s="3" t="s">
        <v>38</v>
      </c>
      <c r="D371" s="3" t="s">
        <v>694</v>
      </c>
      <c r="E371" s="33"/>
      <c r="F371" s="34" t="s">
        <v>695</v>
      </c>
      <c r="G371" s="35" t="s">
        <v>699</v>
      </c>
      <c r="H371" s="36">
        <v>337.5</v>
      </c>
      <c r="I371" s="20"/>
      <c r="K371" s="21"/>
    </row>
    <row r="372" spans="1:11" ht="15.75" customHeight="1">
      <c r="A372" s="3" t="s">
        <v>647</v>
      </c>
      <c r="B372" s="3">
        <v>920</v>
      </c>
      <c r="C372" s="3" t="s">
        <v>38</v>
      </c>
      <c r="D372" s="3" t="s">
        <v>694</v>
      </c>
      <c r="E372" s="33"/>
      <c r="F372" s="34" t="s">
        <v>695</v>
      </c>
      <c r="G372" s="35" t="s">
        <v>700</v>
      </c>
      <c r="H372" s="36">
        <v>536.25</v>
      </c>
      <c r="I372" s="20"/>
      <c r="K372" s="21"/>
    </row>
    <row r="373" spans="1:11" ht="15.75" customHeight="1">
      <c r="A373" s="3" t="s">
        <v>647</v>
      </c>
      <c r="B373" s="3">
        <v>920</v>
      </c>
      <c r="C373" s="3" t="s">
        <v>38</v>
      </c>
      <c r="D373" s="3" t="s">
        <v>694</v>
      </c>
      <c r="E373" s="33"/>
      <c r="F373" s="34" t="s">
        <v>695</v>
      </c>
      <c r="G373" s="35" t="s">
        <v>701</v>
      </c>
      <c r="H373" s="36">
        <v>412.5</v>
      </c>
      <c r="I373" s="20"/>
      <c r="K373" s="21"/>
    </row>
    <row r="374" spans="1:11" ht="15.75" customHeight="1">
      <c r="A374" s="3" t="s">
        <v>647</v>
      </c>
      <c r="B374" s="3">
        <v>920</v>
      </c>
      <c r="C374" s="3" t="s">
        <v>38</v>
      </c>
      <c r="D374" s="3" t="s">
        <v>694</v>
      </c>
      <c r="E374" s="33"/>
      <c r="F374" s="34" t="s">
        <v>695</v>
      </c>
      <c r="G374" s="35" t="s">
        <v>702</v>
      </c>
      <c r="H374" s="36">
        <v>600</v>
      </c>
      <c r="I374" s="20"/>
      <c r="K374" s="21"/>
    </row>
    <row r="375" spans="1:11" ht="15.75" customHeight="1">
      <c r="A375" s="3" t="s">
        <v>647</v>
      </c>
      <c r="B375" s="3">
        <v>920</v>
      </c>
      <c r="C375" s="3" t="s">
        <v>38</v>
      </c>
      <c r="D375" s="3" t="s">
        <v>694</v>
      </c>
      <c r="E375" s="33"/>
      <c r="F375" s="34" t="s">
        <v>695</v>
      </c>
      <c r="G375" s="35" t="s">
        <v>703</v>
      </c>
      <c r="H375" s="36">
        <v>2400</v>
      </c>
      <c r="I375" s="20"/>
      <c r="K375" s="21"/>
    </row>
    <row r="376" spans="1:11" ht="15.75" customHeight="1">
      <c r="A376" s="3" t="s">
        <v>647</v>
      </c>
      <c r="B376" s="3">
        <v>920</v>
      </c>
      <c r="C376" s="3" t="s">
        <v>38</v>
      </c>
      <c r="D376" s="3" t="s">
        <v>694</v>
      </c>
      <c r="E376" s="33"/>
      <c r="F376" s="34" t="s">
        <v>695</v>
      </c>
      <c r="G376" s="35" t="s">
        <v>704</v>
      </c>
      <c r="H376" s="36">
        <v>3000</v>
      </c>
      <c r="I376" s="20"/>
      <c r="K376" s="21"/>
    </row>
    <row r="377" spans="1:11" ht="15.75" customHeight="1">
      <c r="A377" s="3" t="s">
        <v>647</v>
      </c>
      <c r="B377" s="3">
        <v>920</v>
      </c>
      <c r="C377" s="3" t="s">
        <v>38</v>
      </c>
      <c r="D377" s="3" t="s">
        <v>694</v>
      </c>
      <c r="E377" s="33"/>
      <c r="F377" s="34" t="s">
        <v>695</v>
      </c>
      <c r="G377" s="35" t="s">
        <v>705</v>
      </c>
      <c r="H377" s="36">
        <v>4356</v>
      </c>
      <c r="I377" s="20"/>
      <c r="K377" s="21"/>
    </row>
    <row r="378" spans="1:11" ht="15.75" customHeight="1">
      <c r="A378" s="28" t="s">
        <v>647</v>
      </c>
      <c r="B378" s="28">
        <v>920</v>
      </c>
      <c r="C378" s="28" t="s">
        <v>38</v>
      </c>
      <c r="D378" s="28" t="s">
        <v>265</v>
      </c>
      <c r="E378" s="29"/>
      <c r="F378" s="30" t="s">
        <v>706</v>
      </c>
      <c r="G378" s="30" t="s">
        <v>707</v>
      </c>
      <c r="H378" s="31"/>
      <c r="I378" s="32">
        <v>4900</v>
      </c>
      <c r="K378" s="21"/>
    </row>
    <row r="379" spans="1:11" ht="15.75" customHeight="1">
      <c r="A379" s="3" t="s">
        <v>647</v>
      </c>
      <c r="B379" s="3">
        <v>920</v>
      </c>
      <c r="C379" s="3" t="s">
        <v>38</v>
      </c>
      <c r="D379" s="3" t="s">
        <v>265</v>
      </c>
      <c r="E379" s="33"/>
      <c r="F379" s="34" t="s">
        <v>706</v>
      </c>
      <c r="G379" s="35" t="s">
        <v>708</v>
      </c>
      <c r="H379" s="36">
        <v>3000</v>
      </c>
      <c r="I379" s="20"/>
      <c r="K379" s="21"/>
    </row>
    <row r="380" spans="1:11" ht="15.75" customHeight="1">
      <c r="A380" s="3" t="s">
        <v>647</v>
      </c>
      <c r="B380" s="3">
        <v>920</v>
      </c>
      <c r="C380" s="3" t="s">
        <v>38</v>
      </c>
      <c r="D380" s="3" t="s">
        <v>265</v>
      </c>
      <c r="E380" s="33"/>
      <c r="F380" s="34" t="s">
        <v>706</v>
      </c>
      <c r="G380" s="35" t="s">
        <v>709</v>
      </c>
      <c r="H380" s="36">
        <v>1500</v>
      </c>
      <c r="I380" s="20"/>
      <c r="K380" s="21"/>
    </row>
    <row r="381" spans="1:11" ht="15.75" customHeight="1">
      <c r="A381" s="3" t="s">
        <v>647</v>
      </c>
      <c r="B381" s="3">
        <v>920</v>
      </c>
      <c r="C381" s="3" t="s">
        <v>38</v>
      </c>
      <c r="D381" s="3" t="s">
        <v>265</v>
      </c>
      <c r="E381" s="33"/>
      <c r="F381" s="34" t="s">
        <v>706</v>
      </c>
      <c r="G381" s="119" t="s">
        <v>710</v>
      </c>
      <c r="H381" s="36">
        <v>200</v>
      </c>
      <c r="I381" s="20"/>
      <c r="K381" s="21"/>
    </row>
    <row r="382" spans="1:11" ht="15.75" customHeight="1">
      <c r="A382" s="3" t="s">
        <v>647</v>
      </c>
      <c r="B382" s="3">
        <v>920</v>
      </c>
      <c r="C382" s="3" t="s">
        <v>38</v>
      </c>
      <c r="D382" s="3" t="s">
        <v>265</v>
      </c>
      <c r="E382" s="33"/>
      <c r="F382" s="34" t="s">
        <v>706</v>
      </c>
      <c r="G382" s="119" t="s">
        <v>691</v>
      </c>
      <c r="H382" s="36">
        <v>200</v>
      </c>
      <c r="I382" s="20"/>
      <c r="K382" s="21"/>
    </row>
    <row r="383" spans="1:11" ht="15.75" customHeight="1">
      <c r="A383" s="28" t="s">
        <v>647</v>
      </c>
      <c r="B383" s="28">
        <v>920</v>
      </c>
      <c r="C383" s="28" t="s">
        <v>38</v>
      </c>
      <c r="D383" s="28" t="s">
        <v>544</v>
      </c>
      <c r="E383" s="29"/>
      <c r="F383" s="30" t="s">
        <v>711</v>
      </c>
      <c r="G383" s="120" t="s">
        <v>712</v>
      </c>
      <c r="H383" s="31"/>
      <c r="I383" s="32">
        <v>6740</v>
      </c>
      <c r="K383" s="21"/>
    </row>
    <row r="384" spans="1:11" ht="15.75" customHeight="1">
      <c r="A384" s="3" t="s">
        <v>647</v>
      </c>
      <c r="B384" s="3">
        <v>920</v>
      </c>
      <c r="C384" s="3" t="s">
        <v>38</v>
      </c>
      <c r="D384" s="3" t="s">
        <v>544</v>
      </c>
      <c r="E384" s="33"/>
      <c r="F384" s="34" t="s">
        <v>711</v>
      </c>
      <c r="G384" s="119" t="s">
        <v>713</v>
      </c>
      <c r="H384" s="36">
        <v>740</v>
      </c>
      <c r="I384" s="20"/>
      <c r="K384" s="21"/>
    </row>
    <row r="385" spans="1:11" ht="15.75" customHeight="1">
      <c r="A385" s="3" t="s">
        <v>647</v>
      </c>
      <c r="B385" s="3">
        <v>920</v>
      </c>
      <c r="C385" s="3" t="s">
        <v>38</v>
      </c>
      <c r="D385" s="3" t="s">
        <v>544</v>
      </c>
      <c r="E385" s="33"/>
      <c r="F385" s="34" t="s">
        <v>711</v>
      </c>
      <c r="G385" s="119" t="s">
        <v>714</v>
      </c>
      <c r="H385" s="36">
        <v>500</v>
      </c>
      <c r="I385" s="20"/>
      <c r="K385" s="21"/>
    </row>
    <row r="386" spans="1:11" ht="15.75" customHeight="1">
      <c r="A386" s="3" t="s">
        <v>647</v>
      </c>
      <c r="B386" s="3">
        <v>920</v>
      </c>
      <c r="C386" s="3" t="s">
        <v>38</v>
      </c>
      <c r="D386" s="3" t="s">
        <v>544</v>
      </c>
      <c r="E386" s="33"/>
      <c r="F386" s="34" t="s">
        <v>711</v>
      </c>
      <c r="G386" s="119" t="s">
        <v>715</v>
      </c>
      <c r="H386" s="36">
        <v>3000</v>
      </c>
      <c r="I386" s="20"/>
      <c r="K386" s="21"/>
    </row>
    <row r="387" spans="1:11" ht="15.75" customHeight="1">
      <c r="A387" s="3" t="s">
        <v>647</v>
      </c>
      <c r="B387" s="3">
        <v>920</v>
      </c>
      <c r="C387" s="3" t="s">
        <v>38</v>
      </c>
      <c r="D387" s="3" t="s">
        <v>544</v>
      </c>
      <c r="E387" s="33"/>
      <c r="F387" s="34" t="s">
        <v>711</v>
      </c>
      <c r="G387" s="119" t="s">
        <v>716</v>
      </c>
      <c r="H387" s="36">
        <v>1500</v>
      </c>
      <c r="I387" s="20"/>
      <c r="K387" s="21"/>
    </row>
    <row r="388" spans="1:11" ht="15.75" customHeight="1">
      <c r="A388" s="3" t="s">
        <v>647</v>
      </c>
      <c r="B388" s="3">
        <v>920</v>
      </c>
      <c r="C388" s="3" t="s">
        <v>38</v>
      </c>
      <c r="D388" s="3" t="s">
        <v>544</v>
      </c>
      <c r="E388" s="33"/>
      <c r="F388" s="34" t="s">
        <v>711</v>
      </c>
      <c r="G388" s="119" t="s">
        <v>717</v>
      </c>
      <c r="H388" s="36">
        <v>1000</v>
      </c>
      <c r="I388" s="20"/>
      <c r="K388" s="21"/>
    </row>
    <row r="389" spans="1:11" ht="15.75" customHeight="1">
      <c r="A389" s="28" t="s">
        <v>647</v>
      </c>
      <c r="B389" s="28">
        <v>920</v>
      </c>
      <c r="C389" s="28" t="s">
        <v>38</v>
      </c>
      <c r="D389" s="28" t="s">
        <v>549</v>
      </c>
      <c r="E389" s="29"/>
      <c r="F389" s="30" t="s">
        <v>718</v>
      </c>
      <c r="G389" s="120" t="s">
        <v>719</v>
      </c>
      <c r="H389" s="31"/>
      <c r="I389" s="32">
        <v>600</v>
      </c>
      <c r="K389" s="21"/>
    </row>
    <row r="390" spans="1:11" ht="15.75" customHeight="1">
      <c r="A390" s="3" t="s">
        <v>647</v>
      </c>
      <c r="B390" s="3">
        <v>920</v>
      </c>
      <c r="C390" s="3" t="s">
        <v>38</v>
      </c>
      <c r="D390" s="3" t="s">
        <v>549</v>
      </c>
      <c r="E390" s="33"/>
      <c r="F390" s="34" t="s">
        <v>718</v>
      </c>
      <c r="G390" s="119" t="s">
        <v>720</v>
      </c>
      <c r="H390" s="36">
        <v>500</v>
      </c>
      <c r="I390" s="20"/>
      <c r="K390" s="21"/>
    </row>
    <row r="391" spans="1:11" ht="15.75" customHeight="1">
      <c r="A391" s="3" t="s">
        <v>647</v>
      </c>
      <c r="B391" s="3">
        <v>920</v>
      </c>
      <c r="C391" s="3" t="s">
        <v>38</v>
      </c>
      <c r="D391" s="3" t="s">
        <v>549</v>
      </c>
      <c r="E391" s="33"/>
      <c r="F391" s="34" t="s">
        <v>718</v>
      </c>
      <c r="G391" s="119" t="s">
        <v>721</v>
      </c>
      <c r="H391" s="36">
        <v>100</v>
      </c>
      <c r="I391" s="20"/>
      <c r="K391" s="21"/>
    </row>
    <row r="392" spans="1:11" ht="15.75" customHeight="1">
      <c r="A392" s="28" t="s">
        <v>647</v>
      </c>
      <c r="B392" s="28">
        <v>920</v>
      </c>
      <c r="C392" s="28" t="s">
        <v>38</v>
      </c>
      <c r="D392" s="28" t="s">
        <v>137</v>
      </c>
      <c r="E392" s="29"/>
      <c r="F392" s="30" t="s">
        <v>722</v>
      </c>
      <c r="G392" s="120" t="s">
        <v>406</v>
      </c>
      <c r="H392" s="31"/>
      <c r="I392" s="32">
        <v>12800</v>
      </c>
      <c r="K392" s="21"/>
    </row>
    <row r="393" spans="1:11" ht="15.75" customHeight="1">
      <c r="A393" s="28" t="s">
        <v>647</v>
      </c>
      <c r="B393" s="28">
        <v>920</v>
      </c>
      <c r="C393" s="28" t="s">
        <v>38</v>
      </c>
      <c r="D393" s="28" t="s">
        <v>137</v>
      </c>
      <c r="E393" s="29"/>
      <c r="F393" s="30" t="s">
        <v>722</v>
      </c>
      <c r="G393" s="120" t="s">
        <v>723</v>
      </c>
      <c r="H393" s="31"/>
      <c r="I393" s="32">
        <v>1500</v>
      </c>
      <c r="K393" s="21"/>
    </row>
    <row r="394" spans="1:11" ht="15.75" customHeight="1">
      <c r="A394" s="28" t="s">
        <v>647</v>
      </c>
      <c r="B394" s="28">
        <v>920</v>
      </c>
      <c r="C394" s="28" t="s">
        <v>38</v>
      </c>
      <c r="D394" s="28" t="s">
        <v>42</v>
      </c>
      <c r="E394" s="29"/>
      <c r="F394" s="30" t="s">
        <v>724</v>
      </c>
      <c r="G394" s="120" t="s">
        <v>725</v>
      </c>
      <c r="H394" s="31"/>
      <c r="I394" s="32">
        <v>4800</v>
      </c>
      <c r="K394" s="21"/>
    </row>
    <row r="395" spans="1:11" ht="15.75" customHeight="1">
      <c r="A395" s="28" t="s">
        <v>647</v>
      </c>
      <c r="B395" s="28">
        <v>920</v>
      </c>
      <c r="C395" s="28" t="s">
        <v>38</v>
      </c>
      <c r="D395" s="28" t="s">
        <v>49</v>
      </c>
      <c r="E395" s="29"/>
      <c r="F395" s="30" t="s">
        <v>726</v>
      </c>
      <c r="G395" s="120" t="s">
        <v>727</v>
      </c>
      <c r="H395" s="31"/>
      <c r="I395" s="32">
        <v>755</v>
      </c>
      <c r="K395" s="21"/>
    </row>
    <row r="396" spans="1:11" ht="15.75" customHeight="1">
      <c r="A396" s="3" t="s">
        <v>647</v>
      </c>
      <c r="B396" s="3">
        <v>920</v>
      </c>
      <c r="C396" s="3" t="s">
        <v>38</v>
      </c>
      <c r="D396" s="3" t="s">
        <v>49</v>
      </c>
      <c r="E396" s="33"/>
      <c r="F396" s="34" t="s">
        <v>726</v>
      </c>
      <c r="G396" s="119" t="s">
        <v>728</v>
      </c>
      <c r="H396" s="36">
        <v>400</v>
      </c>
      <c r="I396" s="20"/>
      <c r="K396" s="21"/>
    </row>
    <row r="397" spans="1:11" ht="15.75" customHeight="1">
      <c r="A397" s="3" t="s">
        <v>647</v>
      </c>
      <c r="B397" s="3">
        <v>920</v>
      </c>
      <c r="C397" s="3" t="s">
        <v>38</v>
      </c>
      <c r="D397" s="3" t="s">
        <v>49</v>
      </c>
      <c r="E397" s="33"/>
      <c r="F397" s="34" t="s">
        <v>726</v>
      </c>
      <c r="G397" s="119" t="s">
        <v>132</v>
      </c>
      <c r="H397" s="36">
        <v>355</v>
      </c>
      <c r="I397" s="20"/>
      <c r="K397" s="21"/>
    </row>
    <row r="398" spans="1:11" ht="15.75" customHeight="1">
      <c r="A398" s="28" t="s">
        <v>647</v>
      </c>
      <c r="B398" s="28">
        <v>920</v>
      </c>
      <c r="C398" s="28" t="s">
        <v>38</v>
      </c>
      <c r="D398" s="28" t="s">
        <v>729</v>
      </c>
      <c r="E398" s="29"/>
      <c r="F398" s="30" t="s">
        <v>730</v>
      </c>
      <c r="G398" s="120" t="s">
        <v>731</v>
      </c>
      <c r="H398" s="31"/>
      <c r="I398" s="32">
        <v>16540.919999999998</v>
      </c>
      <c r="K398" s="21"/>
    </row>
    <row r="399" spans="1:11" ht="15.75" customHeight="1">
      <c r="A399" s="3" t="s">
        <v>647</v>
      </c>
      <c r="B399" s="3">
        <v>920</v>
      </c>
      <c r="C399" s="3" t="s">
        <v>38</v>
      </c>
      <c r="D399" s="3" t="s">
        <v>729</v>
      </c>
      <c r="E399" s="33"/>
      <c r="F399" s="34" t="s">
        <v>730</v>
      </c>
      <c r="G399" s="119" t="s">
        <v>732</v>
      </c>
      <c r="H399" s="36">
        <v>12000</v>
      </c>
      <c r="I399" s="20"/>
      <c r="K399" s="21"/>
    </row>
    <row r="400" spans="1:11" ht="15.75" customHeight="1">
      <c r="A400" s="3" t="s">
        <v>647</v>
      </c>
      <c r="B400" s="3">
        <v>920</v>
      </c>
      <c r="C400" s="3" t="s">
        <v>38</v>
      </c>
      <c r="D400" s="3" t="s">
        <v>729</v>
      </c>
      <c r="E400" s="33"/>
      <c r="F400" s="34" t="s">
        <v>730</v>
      </c>
      <c r="G400" s="119" t="s">
        <v>733</v>
      </c>
      <c r="H400" s="36">
        <v>1742.4</v>
      </c>
      <c r="I400" s="20"/>
      <c r="K400" s="21"/>
    </row>
    <row r="401" spans="1:11" ht="15.75" customHeight="1">
      <c r="A401" s="3" t="s">
        <v>647</v>
      </c>
      <c r="B401" s="3">
        <v>920</v>
      </c>
      <c r="C401" s="3" t="s">
        <v>38</v>
      </c>
      <c r="D401" s="3" t="s">
        <v>729</v>
      </c>
      <c r="E401" s="33"/>
      <c r="F401" s="34" t="s">
        <v>730</v>
      </c>
      <c r="G401" s="119" t="s">
        <v>734</v>
      </c>
      <c r="H401" s="36">
        <v>51.84</v>
      </c>
      <c r="I401" s="20"/>
      <c r="K401" s="21"/>
    </row>
    <row r="402" spans="1:11" ht="15.75" customHeight="1">
      <c r="A402" s="3" t="s">
        <v>647</v>
      </c>
      <c r="B402" s="3">
        <v>920</v>
      </c>
      <c r="C402" s="3" t="s">
        <v>38</v>
      </c>
      <c r="D402" s="3" t="s">
        <v>729</v>
      </c>
      <c r="E402" s="33"/>
      <c r="F402" s="34" t="s">
        <v>730</v>
      </c>
      <c r="G402" s="119" t="s">
        <v>735</v>
      </c>
      <c r="H402" s="36">
        <v>2746.68</v>
      </c>
      <c r="I402" s="20"/>
      <c r="K402" s="21"/>
    </row>
    <row r="403" spans="1:11" ht="15.75" customHeight="1">
      <c r="A403" s="28" t="s">
        <v>647</v>
      </c>
      <c r="B403" s="28">
        <v>920</v>
      </c>
      <c r="C403" s="28" t="s">
        <v>38</v>
      </c>
      <c r="D403" s="28" t="s">
        <v>736</v>
      </c>
      <c r="E403" s="29"/>
      <c r="F403" s="30" t="s">
        <v>737</v>
      </c>
      <c r="G403" s="120" t="s">
        <v>738</v>
      </c>
      <c r="H403" s="31"/>
      <c r="I403" s="32">
        <v>4800</v>
      </c>
      <c r="K403" s="21"/>
    </row>
    <row r="404" spans="1:11" ht="15.75" customHeight="1">
      <c r="A404" s="28" t="s">
        <v>647</v>
      </c>
      <c r="B404" s="28">
        <v>920</v>
      </c>
      <c r="C404" s="28" t="s">
        <v>38</v>
      </c>
      <c r="D404" s="28" t="s">
        <v>275</v>
      </c>
      <c r="E404" s="29"/>
      <c r="F404" s="30" t="s">
        <v>739</v>
      </c>
      <c r="G404" s="120" t="s">
        <v>740</v>
      </c>
      <c r="H404" s="31"/>
      <c r="I404" s="32">
        <v>1000</v>
      </c>
      <c r="K404" s="21"/>
    </row>
    <row r="405" spans="1:11" ht="15.75" customHeight="1">
      <c r="A405" s="28" t="s">
        <v>647</v>
      </c>
      <c r="B405" s="28">
        <v>920</v>
      </c>
      <c r="C405" s="28" t="s">
        <v>38</v>
      </c>
      <c r="D405" s="28" t="s">
        <v>52</v>
      </c>
      <c r="E405" s="29"/>
      <c r="F405" s="30" t="s">
        <v>741</v>
      </c>
      <c r="G405" s="120" t="s">
        <v>54</v>
      </c>
      <c r="H405" s="31"/>
      <c r="I405" s="32">
        <v>10900</v>
      </c>
      <c r="K405" s="21"/>
    </row>
    <row r="406" spans="1:11" ht="15.75" customHeight="1">
      <c r="A406" s="3" t="s">
        <v>647</v>
      </c>
      <c r="B406" s="3">
        <v>920</v>
      </c>
      <c r="C406" s="3" t="s">
        <v>38</v>
      </c>
      <c r="D406" s="3" t="s">
        <v>52</v>
      </c>
      <c r="E406" s="33"/>
      <c r="F406" s="34" t="s">
        <v>741</v>
      </c>
      <c r="G406" s="119" t="s">
        <v>742</v>
      </c>
      <c r="H406" s="36">
        <v>4100</v>
      </c>
      <c r="I406" s="20"/>
      <c r="K406" s="21"/>
    </row>
    <row r="407" spans="1:11" ht="15.75" customHeight="1">
      <c r="A407" s="3" t="s">
        <v>647</v>
      </c>
      <c r="B407" s="3">
        <v>920</v>
      </c>
      <c r="C407" s="3" t="s">
        <v>38</v>
      </c>
      <c r="D407" s="3" t="s">
        <v>52</v>
      </c>
      <c r="E407" s="33"/>
      <c r="F407" s="34" t="s">
        <v>741</v>
      </c>
      <c r="G407" s="119" t="s">
        <v>743</v>
      </c>
      <c r="H407" s="36">
        <v>6300</v>
      </c>
      <c r="I407" s="20"/>
      <c r="K407" s="21"/>
    </row>
    <row r="408" spans="1:11" ht="15.75" customHeight="1">
      <c r="A408" s="3" t="s">
        <v>647</v>
      </c>
      <c r="B408" s="3">
        <v>920</v>
      </c>
      <c r="C408" s="3" t="s">
        <v>38</v>
      </c>
      <c r="D408" s="3" t="s">
        <v>52</v>
      </c>
      <c r="E408" s="33"/>
      <c r="F408" s="34" t="s">
        <v>741</v>
      </c>
      <c r="G408" s="119" t="s">
        <v>744</v>
      </c>
      <c r="H408" s="36">
        <v>500</v>
      </c>
      <c r="I408" s="20"/>
      <c r="K408" s="21"/>
    </row>
    <row r="409" spans="1:11" ht="15.75" customHeight="1">
      <c r="A409" s="28" t="s">
        <v>647</v>
      </c>
      <c r="B409" s="28">
        <v>920</v>
      </c>
      <c r="C409" s="28">
        <v>2</v>
      </c>
      <c r="D409" s="28" t="s">
        <v>745</v>
      </c>
      <c r="E409" s="29"/>
      <c r="F409" s="30" t="s">
        <v>746</v>
      </c>
      <c r="G409" s="120" t="s">
        <v>747</v>
      </c>
      <c r="H409" s="31"/>
      <c r="I409" s="32">
        <v>100</v>
      </c>
      <c r="K409" s="21"/>
    </row>
    <row r="410" spans="1:11" ht="15.75" customHeight="1">
      <c r="A410" s="28" t="s">
        <v>647</v>
      </c>
      <c r="B410" s="28">
        <v>920</v>
      </c>
      <c r="C410" s="28">
        <v>2</v>
      </c>
      <c r="D410" s="28" t="s">
        <v>748</v>
      </c>
      <c r="E410" s="29"/>
      <c r="F410" s="30" t="s">
        <v>749</v>
      </c>
      <c r="G410" s="120" t="s">
        <v>750</v>
      </c>
      <c r="H410" s="31"/>
      <c r="I410" s="32">
        <v>100</v>
      </c>
      <c r="K410" s="21"/>
    </row>
    <row r="411" spans="1:11" ht="15.75" customHeight="1">
      <c r="A411" s="28" t="s">
        <v>647</v>
      </c>
      <c r="B411" s="28">
        <v>920</v>
      </c>
      <c r="C411" s="28" t="s">
        <v>38</v>
      </c>
      <c r="D411" s="28" t="s">
        <v>432</v>
      </c>
      <c r="E411" s="29"/>
      <c r="F411" s="30" t="s">
        <v>751</v>
      </c>
      <c r="G411" s="120" t="s">
        <v>752</v>
      </c>
      <c r="H411" s="31"/>
      <c r="I411" s="32">
        <v>8856</v>
      </c>
      <c r="K411" s="21"/>
    </row>
    <row r="412" spans="1:11" ht="15.75" customHeight="1">
      <c r="A412" s="3" t="s">
        <v>647</v>
      </c>
      <c r="B412" s="3">
        <v>920</v>
      </c>
      <c r="C412" s="3" t="s">
        <v>38</v>
      </c>
      <c r="D412" s="3" t="s">
        <v>432</v>
      </c>
      <c r="E412" s="33"/>
      <c r="F412" s="34" t="s">
        <v>751</v>
      </c>
      <c r="G412" s="119" t="s">
        <v>753</v>
      </c>
      <c r="H412" s="36">
        <v>4356</v>
      </c>
      <c r="I412" s="20"/>
      <c r="K412" s="21"/>
    </row>
    <row r="413" spans="1:11" ht="15.75" customHeight="1">
      <c r="A413" s="3" t="s">
        <v>647</v>
      </c>
      <c r="B413" s="3">
        <v>920</v>
      </c>
      <c r="C413" s="3" t="s">
        <v>38</v>
      </c>
      <c r="D413" s="3" t="s">
        <v>432</v>
      </c>
      <c r="E413" s="33"/>
      <c r="F413" s="34" t="s">
        <v>751</v>
      </c>
      <c r="G413" s="119" t="s">
        <v>754</v>
      </c>
      <c r="H413" s="36">
        <v>4000</v>
      </c>
      <c r="I413" s="20"/>
      <c r="K413" s="21"/>
    </row>
    <row r="414" spans="1:11" ht="15.75" customHeight="1">
      <c r="A414" s="3" t="s">
        <v>647</v>
      </c>
      <c r="B414" s="3">
        <v>920</v>
      </c>
      <c r="C414" s="3" t="s">
        <v>38</v>
      </c>
      <c r="D414" s="3" t="s">
        <v>432</v>
      </c>
      <c r="E414" s="33"/>
      <c r="F414" s="34" t="s">
        <v>751</v>
      </c>
      <c r="G414" s="119" t="s">
        <v>755</v>
      </c>
      <c r="H414" s="36">
        <v>500</v>
      </c>
      <c r="I414" s="20"/>
      <c r="K414" s="21"/>
    </row>
    <row r="415" spans="1:11" ht="15.75" customHeight="1">
      <c r="A415" s="28" t="s">
        <v>647</v>
      </c>
      <c r="B415" s="28">
        <v>920</v>
      </c>
      <c r="C415" s="28" t="s">
        <v>38</v>
      </c>
      <c r="D415" s="28" t="s">
        <v>756</v>
      </c>
      <c r="E415" s="29"/>
      <c r="F415" s="30" t="s">
        <v>757</v>
      </c>
      <c r="G415" s="120" t="s">
        <v>758</v>
      </c>
      <c r="H415" s="31"/>
      <c r="I415" s="32">
        <v>1000</v>
      </c>
      <c r="K415" s="21"/>
    </row>
    <row r="416" spans="1:11" ht="15.75" customHeight="1">
      <c r="A416" s="3" t="s">
        <v>647</v>
      </c>
      <c r="B416" s="3">
        <v>920</v>
      </c>
      <c r="C416" s="3" t="s">
        <v>38</v>
      </c>
      <c r="D416" s="3" t="s">
        <v>756</v>
      </c>
      <c r="E416" s="33"/>
      <c r="F416" s="34" t="s">
        <v>757</v>
      </c>
      <c r="G416" s="121" t="s">
        <v>759</v>
      </c>
      <c r="H416" s="36">
        <v>1000</v>
      </c>
      <c r="I416" s="20"/>
      <c r="K416" s="21"/>
    </row>
    <row r="417" spans="1:11" ht="15.75" customHeight="1">
      <c r="A417" s="28" t="s">
        <v>647</v>
      </c>
      <c r="B417" s="28">
        <v>920</v>
      </c>
      <c r="C417" s="28" t="s">
        <v>38</v>
      </c>
      <c r="D417" s="28" t="s">
        <v>760</v>
      </c>
      <c r="E417" s="29"/>
      <c r="F417" s="30" t="s">
        <v>761</v>
      </c>
      <c r="G417" s="120" t="s">
        <v>762</v>
      </c>
      <c r="H417" s="31"/>
      <c r="I417" s="32">
        <v>1000</v>
      </c>
      <c r="K417" s="21"/>
    </row>
    <row r="418" spans="1:11" ht="15.75" customHeight="1">
      <c r="A418" s="3" t="s">
        <v>647</v>
      </c>
      <c r="B418" s="3">
        <v>920</v>
      </c>
      <c r="C418" s="3" t="s">
        <v>38</v>
      </c>
      <c r="D418" s="3" t="s">
        <v>760</v>
      </c>
      <c r="E418" s="33"/>
      <c r="F418" s="34" t="s">
        <v>761</v>
      </c>
      <c r="G418" s="122" t="s">
        <v>763</v>
      </c>
      <c r="H418" s="36">
        <v>1000</v>
      </c>
      <c r="I418" s="20"/>
      <c r="K418" s="21"/>
    </row>
    <row r="419" spans="1:11" ht="15.75" customHeight="1">
      <c r="A419" s="28" t="s">
        <v>647</v>
      </c>
      <c r="B419" s="28">
        <v>920</v>
      </c>
      <c r="C419" s="28" t="s">
        <v>38</v>
      </c>
      <c r="D419" s="28" t="s">
        <v>56</v>
      </c>
      <c r="E419" s="29"/>
      <c r="F419" s="30" t="s">
        <v>764</v>
      </c>
      <c r="G419" s="120" t="s">
        <v>143</v>
      </c>
      <c r="H419" s="31"/>
      <c r="I419" s="32">
        <v>1000</v>
      </c>
      <c r="K419" s="21"/>
    </row>
    <row r="420" spans="1:11" ht="15.75" customHeight="1">
      <c r="A420" s="3" t="s">
        <v>647</v>
      </c>
      <c r="B420" s="3">
        <v>920</v>
      </c>
      <c r="C420" s="3" t="s">
        <v>38</v>
      </c>
      <c r="D420" s="3" t="s">
        <v>56</v>
      </c>
      <c r="E420" s="33"/>
      <c r="F420" s="34" t="s">
        <v>764</v>
      </c>
      <c r="G420" s="119" t="s">
        <v>765</v>
      </c>
      <c r="H420" s="36">
        <v>200</v>
      </c>
      <c r="I420" s="20"/>
      <c r="K420" s="21"/>
    </row>
    <row r="421" spans="1:11" ht="15.75" customHeight="1">
      <c r="A421" s="3" t="s">
        <v>647</v>
      </c>
      <c r="B421" s="3">
        <v>920</v>
      </c>
      <c r="C421" s="3" t="s">
        <v>38</v>
      </c>
      <c r="D421" s="3" t="s">
        <v>56</v>
      </c>
      <c r="E421" s="33"/>
      <c r="F421" s="34" t="s">
        <v>764</v>
      </c>
      <c r="G421" s="119" t="s">
        <v>766</v>
      </c>
      <c r="H421" s="36">
        <v>800</v>
      </c>
      <c r="I421" s="20"/>
      <c r="K421" s="21"/>
    </row>
    <row r="422" spans="1:11" ht="15.75" customHeight="1">
      <c r="A422" s="28" t="s">
        <v>647</v>
      </c>
      <c r="B422" s="28">
        <v>920</v>
      </c>
      <c r="C422" s="28" t="s">
        <v>38</v>
      </c>
      <c r="D422" s="28" t="s">
        <v>285</v>
      </c>
      <c r="E422" s="29"/>
      <c r="F422" s="30" t="s">
        <v>767</v>
      </c>
      <c r="G422" s="120" t="s">
        <v>768</v>
      </c>
      <c r="H422" s="31"/>
      <c r="I422" s="32">
        <v>65332.800000000003</v>
      </c>
      <c r="K422" s="21"/>
    </row>
    <row r="423" spans="1:11" ht="15.75" customHeight="1">
      <c r="A423" s="3" t="s">
        <v>647</v>
      </c>
      <c r="B423" s="3">
        <v>920</v>
      </c>
      <c r="C423" s="3" t="s">
        <v>38</v>
      </c>
      <c r="D423" s="3" t="s">
        <v>285</v>
      </c>
      <c r="E423" s="33"/>
      <c r="F423" s="34" t="s">
        <v>767</v>
      </c>
      <c r="G423" s="119" t="s">
        <v>769</v>
      </c>
      <c r="H423" s="36">
        <v>65332.800000000003</v>
      </c>
      <c r="I423" s="20"/>
      <c r="K423" s="21"/>
    </row>
    <row r="424" spans="1:11" ht="15.75" customHeight="1">
      <c r="A424" s="28" t="s">
        <v>647</v>
      </c>
      <c r="B424" s="28">
        <v>920</v>
      </c>
      <c r="C424" s="28" t="s">
        <v>38</v>
      </c>
      <c r="D424" s="28" t="s">
        <v>114</v>
      </c>
      <c r="E424" s="29"/>
      <c r="F424" s="30" t="s">
        <v>770</v>
      </c>
      <c r="G424" s="120" t="s">
        <v>771</v>
      </c>
      <c r="H424" s="31"/>
      <c r="I424" s="32">
        <v>3000</v>
      </c>
      <c r="K424" s="21"/>
    </row>
    <row r="425" spans="1:11" ht="15.75" customHeight="1">
      <c r="A425" s="3" t="s">
        <v>647</v>
      </c>
      <c r="B425" s="3">
        <v>920</v>
      </c>
      <c r="C425" s="3" t="s">
        <v>38</v>
      </c>
      <c r="D425" s="3" t="s">
        <v>114</v>
      </c>
      <c r="E425" s="33"/>
      <c r="F425" s="34" t="s">
        <v>770</v>
      </c>
      <c r="G425" s="119" t="s">
        <v>772</v>
      </c>
      <c r="H425" s="36">
        <v>1500</v>
      </c>
      <c r="I425" s="20"/>
      <c r="K425" s="21"/>
    </row>
    <row r="426" spans="1:11" ht="15.75" customHeight="1">
      <c r="A426" s="3" t="s">
        <v>647</v>
      </c>
      <c r="B426" s="3">
        <v>920</v>
      </c>
      <c r="C426" s="3" t="s">
        <v>38</v>
      </c>
      <c r="D426" s="3" t="s">
        <v>114</v>
      </c>
      <c r="E426" s="33"/>
      <c r="F426" s="34" t="s">
        <v>770</v>
      </c>
      <c r="G426" s="119" t="s">
        <v>773</v>
      </c>
      <c r="H426" s="36">
        <v>1500</v>
      </c>
      <c r="I426" s="20"/>
      <c r="K426" s="21"/>
    </row>
    <row r="427" spans="1:11" ht="15.75" customHeight="1">
      <c r="A427" s="28" t="s">
        <v>647</v>
      </c>
      <c r="B427" s="28">
        <v>920</v>
      </c>
      <c r="C427" s="28" t="s">
        <v>38</v>
      </c>
      <c r="D427" s="28" t="s">
        <v>95</v>
      </c>
      <c r="E427" s="29"/>
      <c r="F427" s="30" t="s">
        <v>774</v>
      </c>
      <c r="G427" s="120" t="s">
        <v>775</v>
      </c>
      <c r="H427" s="31"/>
      <c r="I427" s="32">
        <v>5759.85</v>
      </c>
      <c r="K427" s="21"/>
    </row>
    <row r="428" spans="1:11" ht="15.75" customHeight="1">
      <c r="A428" s="3" t="s">
        <v>647</v>
      </c>
      <c r="B428" s="3">
        <v>920</v>
      </c>
      <c r="C428" s="3" t="s">
        <v>38</v>
      </c>
      <c r="D428" s="3" t="s">
        <v>95</v>
      </c>
      <c r="E428" s="33"/>
      <c r="F428" s="34" t="s">
        <v>774</v>
      </c>
      <c r="G428" s="119" t="s">
        <v>776</v>
      </c>
      <c r="H428" s="36">
        <v>4272</v>
      </c>
      <c r="I428" s="20"/>
      <c r="K428" s="21"/>
    </row>
    <row r="429" spans="1:11" ht="15.75" customHeight="1">
      <c r="A429" s="3" t="s">
        <v>647</v>
      </c>
      <c r="B429" s="3">
        <v>920</v>
      </c>
      <c r="C429" s="3" t="s">
        <v>38</v>
      </c>
      <c r="D429" s="3" t="s">
        <v>95</v>
      </c>
      <c r="E429" s="33"/>
      <c r="F429" s="34" t="s">
        <v>774</v>
      </c>
      <c r="G429" s="119" t="s">
        <v>777</v>
      </c>
      <c r="H429" s="36">
        <v>1487.85</v>
      </c>
      <c r="I429" s="20"/>
      <c r="K429" s="21"/>
    </row>
    <row r="430" spans="1:11" ht="15.75" customHeight="1">
      <c r="A430" s="28" t="s">
        <v>647</v>
      </c>
      <c r="B430" s="28">
        <v>920</v>
      </c>
      <c r="C430" s="28" t="s">
        <v>38</v>
      </c>
      <c r="D430" s="28" t="s">
        <v>59</v>
      </c>
      <c r="E430" s="29"/>
      <c r="F430" s="30" t="s">
        <v>778</v>
      </c>
      <c r="G430" s="120" t="s">
        <v>779</v>
      </c>
      <c r="H430" s="31"/>
      <c r="I430" s="32">
        <v>200</v>
      </c>
      <c r="K430" s="21"/>
    </row>
    <row r="431" spans="1:11" ht="15.75" customHeight="1">
      <c r="A431" s="28" t="s">
        <v>647</v>
      </c>
      <c r="B431" s="28">
        <v>920</v>
      </c>
      <c r="C431" s="28" t="s">
        <v>38</v>
      </c>
      <c r="D431" s="28" t="s">
        <v>62</v>
      </c>
      <c r="E431" s="29"/>
      <c r="F431" s="30" t="s">
        <v>780</v>
      </c>
      <c r="G431" s="120" t="s">
        <v>781</v>
      </c>
      <c r="H431" s="31"/>
      <c r="I431" s="32">
        <v>200</v>
      </c>
      <c r="K431" s="21"/>
    </row>
    <row r="432" spans="1:11" ht="15.75" customHeight="1">
      <c r="A432" s="28" t="s">
        <v>647</v>
      </c>
      <c r="B432" s="28">
        <v>920</v>
      </c>
      <c r="C432" s="28">
        <v>2</v>
      </c>
      <c r="D432" s="28" t="s">
        <v>658</v>
      </c>
      <c r="E432" s="29"/>
      <c r="F432" s="30" t="s">
        <v>782</v>
      </c>
      <c r="G432" s="120" t="s">
        <v>783</v>
      </c>
      <c r="H432" s="31"/>
      <c r="I432" s="32">
        <v>500</v>
      </c>
      <c r="K432" s="21"/>
    </row>
    <row r="433" spans="1:11" ht="15.75" customHeight="1">
      <c r="A433" s="74">
        <v>9</v>
      </c>
      <c r="B433" s="74">
        <v>920</v>
      </c>
      <c r="C433" s="74">
        <v>4</v>
      </c>
      <c r="D433" s="74" t="s">
        <v>461</v>
      </c>
      <c r="E433" s="75"/>
      <c r="F433" s="91" t="s">
        <v>784</v>
      </c>
      <c r="G433" s="123" t="s">
        <v>663</v>
      </c>
      <c r="H433" s="78"/>
      <c r="I433" s="79">
        <v>0</v>
      </c>
      <c r="K433" s="21"/>
    </row>
    <row r="434" spans="1:11" ht="15.75" customHeight="1">
      <c r="A434" s="22" t="s">
        <v>647</v>
      </c>
      <c r="B434" s="22">
        <v>931</v>
      </c>
      <c r="C434" s="22" t="s">
        <v>15</v>
      </c>
      <c r="D434" s="22" t="s">
        <v>98</v>
      </c>
      <c r="E434" s="23"/>
      <c r="F434" s="24" t="s">
        <v>785</v>
      </c>
      <c r="G434" s="124" t="s">
        <v>786</v>
      </c>
      <c r="H434" s="25"/>
      <c r="I434" s="26">
        <v>16392.900000000001</v>
      </c>
      <c r="K434" s="21"/>
    </row>
    <row r="435" spans="1:11" ht="15.75" customHeight="1">
      <c r="A435" s="22" t="s">
        <v>647</v>
      </c>
      <c r="B435" s="22">
        <v>931</v>
      </c>
      <c r="C435" s="22" t="s">
        <v>15</v>
      </c>
      <c r="D435" s="22" t="s">
        <v>579</v>
      </c>
      <c r="E435" s="23"/>
      <c r="F435" s="24" t="s">
        <v>787</v>
      </c>
      <c r="G435" s="124" t="s">
        <v>788</v>
      </c>
      <c r="H435" s="25"/>
      <c r="I435" s="26">
        <v>14415.02</v>
      </c>
      <c r="K435" s="21"/>
    </row>
    <row r="436" spans="1:11" ht="15.75" customHeight="1">
      <c r="A436" s="22" t="s">
        <v>647</v>
      </c>
      <c r="B436" s="22">
        <v>931</v>
      </c>
      <c r="C436" s="22" t="s">
        <v>15</v>
      </c>
      <c r="D436" s="22" t="s">
        <v>16</v>
      </c>
      <c r="E436" s="23"/>
      <c r="F436" s="24" t="s">
        <v>789</v>
      </c>
      <c r="G436" s="124" t="s">
        <v>790</v>
      </c>
      <c r="H436" s="25"/>
      <c r="I436" s="26">
        <v>11040.4</v>
      </c>
      <c r="K436" s="21"/>
    </row>
    <row r="437" spans="1:11" ht="15.75" customHeight="1">
      <c r="A437" s="22" t="s">
        <v>647</v>
      </c>
      <c r="B437" s="22">
        <v>931</v>
      </c>
      <c r="C437" s="22" t="s">
        <v>15</v>
      </c>
      <c r="D437" s="22" t="s">
        <v>19</v>
      </c>
      <c r="E437" s="23"/>
      <c r="F437" s="24" t="s">
        <v>791</v>
      </c>
      <c r="G437" s="124" t="s">
        <v>792</v>
      </c>
      <c r="H437" s="25"/>
      <c r="I437" s="26">
        <v>5018.3</v>
      </c>
      <c r="K437" s="21"/>
    </row>
    <row r="438" spans="1:11" ht="15.75" customHeight="1">
      <c r="A438" s="22" t="s">
        <v>647</v>
      </c>
      <c r="B438" s="22">
        <v>931</v>
      </c>
      <c r="C438" s="22" t="s">
        <v>15</v>
      </c>
      <c r="D438" s="22" t="s">
        <v>23</v>
      </c>
      <c r="E438" s="23"/>
      <c r="F438" s="24" t="s">
        <v>793</v>
      </c>
      <c r="G438" s="124" t="s">
        <v>794</v>
      </c>
      <c r="H438" s="25"/>
      <c r="I438" s="26">
        <v>32235</v>
      </c>
      <c r="K438" s="21"/>
    </row>
    <row r="439" spans="1:11" ht="15.75" customHeight="1">
      <c r="A439" s="22" t="s">
        <v>647</v>
      </c>
      <c r="B439" s="22">
        <v>931</v>
      </c>
      <c r="C439" s="22" t="s">
        <v>15</v>
      </c>
      <c r="D439" s="22" t="s">
        <v>26</v>
      </c>
      <c r="E439" s="23"/>
      <c r="F439" s="24" t="s">
        <v>795</v>
      </c>
      <c r="G439" s="124" t="s">
        <v>796</v>
      </c>
      <c r="H439" s="25"/>
      <c r="I439" s="26">
        <v>23060.55</v>
      </c>
      <c r="K439" s="21"/>
    </row>
    <row r="440" spans="1:11" ht="15.75" customHeight="1">
      <c r="A440" s="22" t="s">
        <v>647</v>
      </c>
      <c r="B440" s="22">
        <v>931</v>
      </c>
      <c r="C440" s="22" t="s">
        <v>15</v>
      </c>
      <c r="D440" s="22" t="s">
        <v>244</v>
      </c>
      <c r="E440" s="23"/>
      <c r="F440" s="24" t="s">
        <v>797</v>
      </c>
      <c r="G440" s="124" t="s">
        <v>798</v>
      </c>
      <c r="H440" s="25"/>
      <c r="I440" s="26">
        <v>47566.400000000001</v>
      </c>
      <c r="K440" s="21"/>
    </row>
    <row r="441" spans="1:11" ht="15.75" customHeight="1">
      <c r="A441" s="22" t="s">
        <v>647</v>
      </c>
      <c r="B441" s="22">
        <v>931</v>
      </c>
      <c r="C441" s="22" t="s">
        <v>15</v>
      </c>
      <c r="D441" s="22" t="s">
        <v>29</v>
      </c>
      <c r="E441" s="23"/>
      <c r="F441" s="24" t="s">
        <v>799</v>
      </c>
      <c r="G441" s="124" t="s">
        <v>800</v>
      </c>
      <c r="H441" s="25"/>
      <c r="I441" s="26">
        <v>0</v>
      </c>
      <c r="K441" s="21"/>
    </row>
    <row r="442" spans="1:11" ht="15.75" customHeight="1">
      <c r="A442" s="22" t="s">
        <v>647</v>
      </c>
      <c r="B442" s="22">
        <v>931</v>
      </c>
      <c r="C442" s="22" t="s">
        <v>15</v>
      </c>
      <c r="D442" s="22" t="s">
        <v>801</v>
      </c>
      <c r="E442" s="23"/>
      <c r="F442" s="24" t="s">
        <v>802</v>
      </c>
      <c r="G442" s="124" t="s">
        <v>803</v>
      </c>
      <c r="H442" s="25"/>
      <c r="I442" s="26">
        <v>0</v>
      </c>
      <c r="K442" s="21"/>
    </row>
    <row r="443" spans="1:11" ht="15.75" customHeight="1">
      <c r="A443" s="22" t="s">
        <v>647</v>
      </c>
      <c r="B443" s="22">
        <v>931</v>
      </c>
      <c r="C443" s="22" t="s">
        <v>15</v>
      </c>
      <c r="D443" s="22" t="s">
        <v>32</v>
      </c>
      <c r="E443" s="23"/>
      <c r="F443" s="24" t="s">
        <v>804</v>
      </c>
      <c r="G443" s="124" t="s">
        <v>805</v>
      </c>
      <c r="H443" s="25"/>
      <c r="I443" s="26">
        <v>52536.17</v>
      </c>
      <c r="K443" s="21"/>
    </row>
    <row r="444" spans="1:11" ht="15.75" customHeight="1">
      <c r="A444" s="28">
        <v>9</v>
      </c>
      <c r="B444" s="28">
        <v>931</v>
      </c>
      <c r="C444" s="28">
        <v>2</v>
      </c>
      <c r="D444" s="28" t="s">
        <v>95</v>
      </c>
      <c r="E444" s="29"/>
      <c r="F444" s="30" t="s">
        <v>806</v>
      </c>
      <c r="G444" s="120" t="s">
        <v>97</v>
      </c>
      <c r="H444" s="31"/>
      <c r="I444" s="32">
        <v>3000</v>
      </c>
      <c r="K444" s="21"/>
    </row>
    <row r="445" spans="1:11" ht="15.75" customHeight="1">
      <c r="A445" s="3">
        <v>9</v>
      </c>
      <c r="B445" s="3">
        <v>931</v>
      </c>
      <c r="C445" s="3">
        <v>2</v>
      </c>
      <c r="D445" s="3" t="s">
        <v>95</v>
      </c>
      <c r="E445" s="33"/>
      <c r="F445" s="34" t="s">
        <v>806</v>
      </c>
      <c r="G445" s="119" t="s">
        <v>807</v>
      </c>
      <c r="H445" s="36">
        <v>3000</v>
      </c>
      <c r="I445" s="20"/>
      <c r="K445" s="21"/>
    </row>
    <row r="446" spans="1:11" ht="15.75" customHeight="1">
      <c r="A446" s="74">
        <v>9</v>
      </c>
      <c r="B446" s="74">
        <v>931</v>
      </c>
      <c r="C446" s="74">
        <v>4</v>
      </c>
      <c r="D446" s="74" t="s">
        <v>410</v>
      </c>
      <c r="E446" s="75"/>
      <c r="F446" s="76" t="s">
        <v>808</v>
      </c>
      <c r="G446" s="123" t="s">
        <v>663</v>
      </c>
      <c r="H446" s="125"/>
      <c r="I446" s="79">
        <v>0</v>
      </c>
      <c r="K446" s="21"/>
    </row>
    <row r="447" spans="1:11" ht="15.75" customHeight="1">
      <c r="A447" s="28" t="s">
        <v>647</v>
      </c>
      <c r="B447" s="28">
        <v>932</v>
      </c>
      <c r="C447" s="28" t="s">
        <v>38</v>
      </c>
      <c r="D447" s="28" t="s">
        <v>809</v>
      </c>
      <c r="E447" s="29"/>
      <c r="F447" s="30" t="s">
        <v>810</v>
      </c>
      <c r="G447" s="120" t="s">
        <v>811</v>
      </c>
      <c r="H447" s="31">
        <v>65000</v>
      </c>
      <c r="I447" s="32">
        <v>65000</v>
      </c>
      <c r="K447" s="21"/>
    </row>
    <row r="448" spans="1:11" ht="15.75" customHeight="1">
      <c r="A448" s="126">
        <v>9</v>
      </c>
      <c r="B448" s="74">
        <v>943</v>
      </c>
      <c r="C448" s="126">
        <v>4</v>
      </c>
      <c r="D448" s="74" t="s">
        <v>812</v>
      </c>
      <c r="E448" s="127"/>
      <c r="F448" s="91" t="s">
        <v>813</v>
      </c>
      <c r="G448" s="128" t="s">
        <v>814</v>
      </c>
      <c r="H448" s="78"/>
      <c r="I448" s="79">
        <f>+H449</f>
        <v>4000</v>
      </c>
      <c r="K448" s="21"/>
    </row>
    <row r="449" spans="1:12" ht="15.75" customHeight="1">
      <c r="A449" s="3">
        <v>9</v>
      </c>
      <c r="B449" s="43">
        <v>943</v>
      </c>
      <c r="C449" s="3">
        <v>4</v>
      </c>
      <c r="D449" s="43" t="s">
        <v>812</v>
      </c>
      <c r="E449" s="44"/>
      <c r="F449" s="81" t="s">
        <v>813</v>
      </c>
      <c r="G449" s="129" t="s">
        <v>815</v>
      </c>
      <c r="H449" s="94">
        <v>4000</v>
      </c>
      <c r="I449" s="130"/>
      <c r="K449" s="21"/>
    </row>
    <row r="450" spans="1:12" ht="15.75" customHeight="1">
      <c r="A450" s="7"/>
      <c r="B450" s="7"/>
      <c r="C450" s="7"/>
      <c r="D450" s="7"/>
      <c r="E450" s="131"/>
      <c r="H450" s="36"/>
      <c r="I450" s="132">
        <f>SUM(I3:I449)</f>
        <v>4652373.2599999988</v>
      </c>
      <c r="K450" s="155">
        <f>SUM(K8+K16+K128+K197+K297+K344)</f>
        <v>4652373.2600000007</v>
      </c>
      <c r="L450" s="154"/>
    </row>
    <row r="451" spans="1:12" ht="15.75" customHeight="1">
      <c r="A451" s="7"/>
      <c r="B451" s="7"/>
      <c r="C451" s="7"/>
      <c r="D451" s="7"/>
      <c r="E451" s="131"/>
      <c r="H451" s="133"/>
      <c r="I451" s="134"/>
      <c r="K451" s="7"/>
    </row>
    <row r="452" spans="1:12" ht="15.75" customHeight="1">
      <c r="A452" s="7"/>
      <c r="B452" s="7"/>
      <c r="C452" s="7"/>
      <c r="D452" s="7"/>
      <c r="E452" s="131"/>
      <c r="F452" s="156" t="s">
        <v>816</v>
      </c>
      <c r="G452" s="157"/>
      <c r="H452" s="135"/>
      <c r="I452" s="134"/>
      <c r="K452" s="7"/>
    </row>
    <row r="453" spans="1:12" ht="15.75" customHeight="1">
      <c r="A453" s="7"/>
      <c r="B453" s="7"/>
      <c r="C453" s="7"/>
      <c r="D453" s="7"/>
      <c r="E453" s="131"/>
      <c r="F453" s="136"/>
      <c r="G453" s="137"/>
      <c r="H453" s="137"/>
      <c r="I453" s="134"/>
      <c r="K453" s="7"/>
    </row>
    <row r="454" spans="1:12" ht="15.75" customHeight="1">
      <c r="A454" s="7"/>
      <c r="B454" s="7"/>
      <c r="C454" s="7"/>
      <c r="D454" s="7"/>
      <c r="E454" s="131"/>
      <c r="F454" s="158" t="s">
        <v>817</v>
      </c>
      <c r="G454" s="157"/>
      <c r="H454" s="138"/>
      <c r="I454" s="134"/>
      <c r="K454" s="7"/>
    </row>
    <row r="455" spans="1:12" ht="15.75" customHeight="1">
      <c r="A455" s="7"/>
      <c r="B455" s="7"/>
      <c r="C455" s="7"/>
      <c r="D455" s="7"/>
      <c r="E455" s="131"/>
      <c r="F455" s="159" t="s">
        <v>818</v>
      </c>
      <c r="G455" s="157"/>
      <c r="H455" s="139"/>
      <c r="I455" s="134"/>
      <c r="K455" s="7"/>
    </row>
    <row r="456" spans="1:12" ht="15.75" customHeight="1">
      <c r="A456" s="7"/>
      <c r="B456" s="7"/>
      <c r="C456" s="7"/>
      <c r="D456" s="7"/>
      <c r="E456" s="131"/>
      <c r="F456" s="140" t="s">
        <v>819</v>
      </c>
      <c r="G456" s="141">
        <f>SUM(I6+I7+I8+I9+I10+I11+I12+I39+I40+I41+I42+I43+I44+I74+I75+I76+I77+I78+I79+I112+I113+I114+I115+I116+I117+I172+I173+I174+I175+I189+I190+I191+I192+I193+I200+I201+I202+I278+I279+I300+I301+I302+I303+I304+I305+I306+I307+I308+I325+I335+I336+I337+I338+I339+I340+I341+I353+I354+I355+I356+I357+I358+I359+I360+I434+I435+I436+I437+I438+I439+I440+I441+I442+I443)</f>
        <v>1352207.0499999998</v>
      </c>
      <c r="H456" s="142">
        <f>G456/G476</f>
        <v>0.29064887411892648</v>
      </c>
      <c r="I456" s="134"/>
      <c r="K456" s="7"/>
    </row>
    <row r="457" spans="1:12" ht="15.75" customHeight="1">
      <c r="A457" s="7"/>
      <c r="B457" s="7"/>
      <c r="C457" s="7"/>
      <c r="D457" s="7"/>
      <c r="E457" s="131"/>
      <c r="F457" s="140" t="s">
        <v>820</v>
      </c>
      <c r="G457" s="143">
        <f>SUM(I13+I14+I15+I16+I17+I19+I20+I21+I22+I23+I24+I25+I26+I29+I30+I31+I32+I33+I34+I35+I38+I45+I46+I52+I55+I56+I57+I58+I59+I61+I62+I63+I68+I69+I70+I71+I72+I73+I80+I81+I82+I83+I85+I89+I90+I93+I94+I95+I96+I97+I98+I101+I102+I103+I104+I105+I106+I107+I110+I111+I118+I120+I121+I122+I123+I124+I128+I129+I132+I134+I137+I138+I142+I152+I156+I176+I177+I178+I179+I180+I181+I182+I186+I187+I188+I194+I195+I196+I197+I203+I204+I206+I207+I208+I209+I210+I213+I214+I216+I217+I218+I241+I245+I246+I247+I248+I249+I250+I251+I252+I253+I254+I255+I267+I270+I271+I272+I273+I274+I280+I281+I282+I285+I286+I287+I288+I289+I290+I291+I296+I297+I298+I309+I310+I311+I312+I313+I314+I315+I324+I326+I327+I328+I332+I334+I342+I343+I344+I361+I363+I364+I367+I368+I378+I383+I389+I392+I393+I394+I395+I398+I403+I404+I405+I409+I410+I411+I415+I417+I419+I422+I424+I427+I430+I431+I432+I444+I447+I238)</f>
        <v>2141688.59</v>
      </c>
      <c r="H457" s="142">
        <f>G457/G476</f>
        <v>0.46034324210693267</v>
      </c>
      <c r="I457" s="134"/>
      <c r="K457" s="7"/>
    </row>
    <row r="458" spans="1:12" ht="15.75" customHeight="1">
      <c r="A458" s="7"/>
      <c r="B458" s="7"/>
      <c r="C458" s="7"/>
      <c r="D458" s="7"/>
      <c r="E458" s="131"/>
      <c r="F458" s="140" t="s">
        <v>821</v>
      </c>
      <c r="G458" s="144">
        <v>0</v>
      </c>
      <c r="H458" s="142">
        <f>G458/G476</f>
        <v>0</v>
      </c>
      <c r="I458" s="134"/>
      <c r="K458" s="7"/>
    </row>
    <row r="459" spans="1:12" ht="15.75" customHeight="1">
      <c r="A459" s="7"/>
      <c r="B459" s="7"/>
      <c r="C459" s="7"/>
      <c r="D459" s="7"/>
      <c r="E459" s="131"/>
      <c r="F459" s="138" t="s">
        <v>822</v>
      </c>
      <c r="G459" s="145">
        <f>SUM(I164,I165,I166,I184,I198,I228,I232,I239,I259,I294,I299,I346,I433,I446,I448+I163)</f>
        <v>172387.22</v>
      </c>
      <c r="H459" s="142">
        <f>G459/G476</f>
        <v>3.7053609064892606E-2</v>
      </c>
      <c r="I459" s="134"/>
      <c r="K459" s="7"/>
    </row>
    <row r="460" spans="1:12" ht="15.75" customHeight="1">
      <c r="A460" s="7"/>
      <c r="B460" s="7"/>
      <c r="C460" s="7"/>
      <c r="D460" s="7"/>
      <c r="E460" s="131"/>
      <c r="F460" s="138"/>
      <c r="G460" s="146"/>
      <c r="H460" s="142"/>
      <c r="I460" s="134"/>
      <c r="K460" s="7"/>
    </row>
    <row r="461" spans="1:12" ht="15.75" customHeight="1">
      <c r="A461" s="7"/>
      <c r="B461" s="7"/>
      <c r="C461" s="7"/>
      <c r="D461" s="7"/>
      <c r="E461" s="131"/>
      <c r="F461" s="138" t="s">
        <v>823</v>
      </c>
      <c r="G461" s="146">
        <f>SUM(G456:G459)</f>
        <v>3666282.86</v>
      </c>
      <c r="H461" s="142">
        <f>G461/G476</f>
        <v>0.78804572529075179</v>
      </c>
      <c r="I461" s="134"/>
      <c r="K461" s="7"/>
    </row>
    <row r="462" spans="1:12" ht="15.75" customHeight="1">
      <c r="A462" s="7"/>
      <c r="B462" s="7"/>
      <c r="C462" s="7"/>
      <c r="D462" s="7"/>
      <c r="E462" s="131"/>
      <c r="F462" s="159" t="s">
        <v>824</v>
      </c>
      <c r="G462" s="157"/>
      <c r="H462" s="142"/>
      <c r="I462" s="134"/>
      <c r="K462" s="7"/>
    </row>
    <row r="463" spans="1:12" ht="15.75" customHeight="1">
      <c r="A463" s="7"/>
      <c r="B463" s="7"/>
      <c r="C463" s="7"/>
      <c r="D463" s="7"/>
      <c r="E463" s="131"/>
      <c r="F463" s="138" t="s">
        <v>825</v>
      </c>
      <c r="G463" s="147">
        <f>SUM(I47+I49+I50+I51+I67+I169+I170+I171)</f>
        <v>932792.29</v>
      </c>
      <c r="H463" s="142">
        <f>G463/G476</f>
        <v>0.2004981625227551</v>
      </c>
      <c r="I463" s="134"/>
      <c r="K463" s="7"/>
    </row>
    <row r="464" spans="1:12" ht="15.75" customHeight="1">
      <c r="A464" s="7"/>
      <c r="B464" s="7"/>
      <c r="C464" s="7"/>
      <c r="D464" s="7"/>
      <c r="E464" s="131"/>
      <c r="F464" s="138" t="s">
        <v>826</v>
      </c>
      <c r="G464" s="146">
        <v>0</v>
      </c>
      <c r="H464" s="142"/>
      <c r="I464" s="134"/>
      <c r="K464" s="7"/>
    </row>
    <row r="465" spans="1:11" ht="15.75" customHeight="1">
      <c r="A465" s="7"/>
      <c r="B465" s="7"/>
      <c r="C465" s="7"/>
      <c r="D465" s="7"/>
      <c r="E465" s="131"/>
      <c r="G465" s="148"/>
      <c r="H465" s="149"/>
      <c r="I465" s="134"/>
      <c r="K465" s="7"/>
    </row>
    <row r="466" spans="1:11" ht="15.75" customHeight="1">
      <c r="A466" s="7"/>
      <c r="B466" s="7"/>
      <c r="C466" s="7"/>
      <c r="D466" s="7"/>
      <c r="E466" s="131"/>
      <c r="F466" s="138" t="s">
        <v>823</v>
      </c>
      <c r="G466" s="147">
        <f>SUM(G463,G464)</f>
        <v>932792.29</v>
      </c>
      <c r="H466" s="142">
        <f>G466/G476</f>
        <v>0.2004981625227551</v>
      </c>
      <c r="I466" s="134"/>
      <c r="K466" s="7"/>
    </row>
    <row r="467" spans="1:11" ht="15.75" customHeight="1">
      <c r="A467" s="7"/>
      <c r="B467" s="7"/>
      <c r="C467" s="7"/>
      <c r="D467" s="7"/>
      <c r="E467" s="131"/>
      <c r="F467" s="138" t="s">
        <v>827</v>
      </c>
      <c r="G467" s="146">
        <f t="shared" ref="G467:H467" si="0">SUM(G461+G466)</f>
        <v>4599075.1500000004</v>
      </c>
      <c r="H467" s="142">
        <f t="shared" si="0"/>
        <v>0.98854388781350688</v>
      </c>
      <c r="I467" s="134"/>
      <c r="K467" s="7"/>
    </row>
    <row r="468" spans="1:11" ht="15.75" customHeight="1">
      <c r="A468" s="7"/>
      <c r="B468" s="7"/>
      <c r="C468" s="7"/>
      <c r="D468" s="7"/>
      <c r="E468" s="131"/>
      <c r="G468" s="148"/>
      <c r="H468" s="149"/>
      <c r="I468" s="134"/>
      <c r="K468" s="7"/>
    </row>
    <row r="469" spans="1:11" ht="15.75" customHeight="1">
      <c r="A469" s="7"/>
      <c r="B469" s="7"/>
      <c r="C469" s="7"/>
      <c r="D469" s="7"/>
      <c r="E469" s="131"/>
      <c r="F469" s="158" t="s">
        <v>828</v>
      </c>
      <c r="G469" s="157"/>
      <c r="H469" s="142"/>
      <c r="I469" s="134"/>
      <c r="K469" s="7"/>
    </row>
    <row r="470" spans="1:11" ht="15.75" customHeight="1">
      <c r="A470" s="7"/>
      <c r="B470" s="7"/>
      <c r="C470" s="7"/>
      <c r="D470" s="7"/>
      <c r="E470" s="131"/>
      <c r="F470" s="138" t="s">
        <v>829</v>
      </c>
      <c r="G470" s="146">
        <v>0</v>
      </c>
      <c r="H470" s="142"/>
      <c r="I470" s="134"/>
      <c r="K470" s="7"/>
    </row>
    <row r="471" spans="1:11" ht="15.75" customHeight="1">
      <c r="A471" s="7"/>
      <c r="B471" s="7"/>
      <c r="C471" s="7"/>
      <c r="D471" s="7"/>
      <c r="E471" s="131"/>
      <c r="F471" s="138" t="s">
        <v>830</v>
      </c>
      <c r="G471" s="150">
        <v>53298.11</v>
      </c>
      <c r="H471" s="142">
        <f>G471/G476</f>
        <v>1.1456112186492963E-2</v>
      </c>
      <c r="I471" s="134"/>
      <c r="K471" s="7"/>
    </row>
    <row r="472" spans="1:11" ht="15.75" customHeight="1">
      <c r="A472" s="7"/>
      <c r="B472" s="7"/>
      <c r="C472" s="7"/>
      <c r="D472" s="7"/>
      <c r="E472" s="131"/>
      <c r="G472" s="148"/>
      <c r="H472" s="149"/>
      <c r="I472" s="134"/>
      <c r="K472" s="7"/>
    </row>
    <row r="473" spans="1:11" ht="15.75" customHeight="1">
      <c r="A473" s="7"/>
      <c r="B473" s="7"/>
      <c r="C473" s="7"/>
      <c r="D473" s="7"/>
      <c r="E473" s="131"/>
      <c r="F473" s="138" t="s">
        <v>831</v>
      </c>
      <c r="G473" s="150">
        <v>53298.11</v>
      </c>
      <c r="H473" s="142">
        <f>G473/G476</f>
        <v>1.1456112186492963E-2</v>
      </c>
      <c r="I473" s="134"/>
      <c r="K473" s="7"/>
    </row>
    <row r="474" spans="1:11" ht="15.75" customHeight="1">
      <c r="A474" s="7"/>
      <c r="B474" s="7"/>
      <c r="C474" s="7"/>
      <c r="D474" s="7"/>
      <c r="E474" s="131"/>
      <c r="F474" s="138"/>
      <c r="G474" s="146"/>
      <c r="H474" s="142"/>
      <c r="I474" s="134"/>
      <c r="K474" s="7"/>
    </row>
    <row r="475" spans="1:11" ht="15.75" customHeight="1">
      <c r="A475" s="7"/>
      <c r="B475" s="7"/>
      <c r="C475" s="7"/>
      <c r="D475" s="7"/>
      <c r="E475" s="131"/>
      <c r="F475" s="138"/>
      <c r="G475" s="146"/>
      <c r="H475" s="142"/>
      <c r="I475" s="134"/>
      <c r="K475" s="7"/>
    </row>
    <row r="476" spans="1:11" ht="15.75" customHeight="1">
      <c r="A476" s="7"/>
      <c r="B476" s="7"/>
      <c r="C476" s="7"/>
      <c r="D476" s="7"/>
      <c r="E476" s="131"/>
      <c r="F476" s="151" t="s">
        <v>832</v>
      </c>
      <c r="G476" s="152">
        <f>SUM(G467,G473)</f>
        <v>4652373.2600000007</v>
      </c>
      <c r="H476" s="142">
        <f>SUM(H467+H473)</f>
        <v>0.99999999999999989</v>
      </c>
      <c r="I476" s="134"/>
      <c r="K476" s="7"/>
    </row>
    <row r="477" spans="1:11" ht="15.75" customHeight="1">
      <c r="A477" s="7"/>
      <c r="B477" s="7"/>
      <c r="C477" s="7"/>
      <c r="D477" s="7"/>
      <c r="E477" s="131"/>
      <c r="H477" s="133"/>
      <c r="I477" s="134"/>
      <c r="K477" s="7"/>
    </row>
    <row r="478" spans="1:11" ht="15.75" customHeight="1"/>
    <row r="479" spans="1:11" ht="15.75" customHeight="1"/>
    <row r="480" spans="1:11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ustomSheetViews>
    <customSheetView guid="{427AA301-4382-4AA7-81C7-DAAEEE082056}" filter="1" showAutoFilter="1">
      <pageMargins left="0.7" right="0.7" top="0.75" bottom="0.75" header="0.3" footer="0.3"/>
      <autoFilter ref="A1:I450" xr:uid="{FEF97E1C-7C4A-45D7-861D-B968EDB42D03}"/>
      <extLst>
        <ext uri="GoogleSheetsCustomDataVersion1">
          <go:sheetsCustomData xmlns:go="http://customooxmlschemas.google.com/" filterViewId="1770120487"/>
        </ext>
      </extLst>
    </customSheetView>
  </customSheetViews>
  <mergeCells count="19">
    <mergeCell ref="F462:G462"/>
    <mergeCell ref="F469:G469"/>
    <mergeCell ref="K196:L196"/>
    <mergeCell ref="K197:L197"/>
    <mergeCell ref="K296:L296"/>
    <mergeCell ref="K297:L297"/>
    <mergeCell ref="K343:L343"/>
    <mergeCell ref="K344:L344"/>
    <mergeCell ref="K450:L450"/>
    <mergeCell ref="K127:L127"/>
    <mergeCell ref="K128:L128"/>
    <mergeCell ref="F452:G452"/>
    <mergeCell ref="F454:G454"/>
    <mergeCell ref="F455:G455"/>
    <mergeCell ref="K4:L4"/>
    <mergeCell ref="K7:L7"/>
    <mergeCell ref="K8:L8"/>
    <mergeCell ref="K15:L15"/>
    <mergeCell ref="K16:L16"/>
  </mergeCells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4AC96-BD88-4E96-9885-D54AD52CE920}">
  <dimension ref="A1:AMI131"/>
  <sheetViews>
    <sheetView topLeftCell="A25" zoomScaleNormal="100" workbookViewId="0">
      <selection activeCell="H37" sqref="H37"/>
    </sheetView>
  </sheetViews>
  <sheetFormatPr baseColWidth="10" defaultColWidth="10.7109375" defaultRowHeight="15"/>
  <cols>
    <col min="1" max="1" width="7.42578125" style="161" customWidth="1"/>
    <col min="2" max="2" width="53.5703125" style="161" customWidth="1"/>
    <col min="3" max="3" width="11.5703125" style="161" customWidth="1"/>
    <col min="4" max="4" width="9.42578125" style="161" customWidth="1"/>
    <col min="5" max="5" width="15.85546875" style="161" customWidth="1"/>
    <col min="6" max="6" width="33.28515625" style="161" customWidth="1"/>
    <col min="7" max="7" width="24.42578125" style="161" customWidth="1"/>
    <col min="8" max="1023" width="10.7109375" style="161"/>
    <col min="1024" max="1024" width="11.5703125" style="160" customWidth="1"/>
    <col min="1025" max="16384" width="10.7109375" style="160"/>
  </cols>
  <sheetData>
    <row r="1" spans="1:5">
      <c r="B1" s="207" t="s">
        <v>1043</v>
      </c>
      <c r="C1" s="186"/>
      <c r="D1" s="186"/>
    </row>
    <row r="2" spans="1:5">
      <c r="C2" s="186"/>
      <c r="D2" s="186"/>
    </row>
    <row r="3" spans="1:5">
      <c r="A3" s="206" t="s">
        <v>1042</v>
      </c>
      <c r="B3" s="206" t="s">
        <v>1041</v>
      </c>
      <c r="C3" s="205">
        <v>13000</v>
      </c>
      <c r="D3" s="163"/>
    </row>
    <row r="4" spans="1:5">
      <c r="A4" s="206" t="s">
        <v>1040</v>
      </c>
      <c r="B4" s="206" t="s">
        <v>1039</v>
      </c>
      <c r="C4" s="205">
        <v>461000</v>
      </c>
      <c r="D4" s="163"/>
    </row>
    <row r="5" spans="1:5">
      <c r="A5" s="206" t="s">
        <v>1038</v>
      </c>
      <c r="B5" s="206" t="s">
        <v>1037</v>
      </c>
      <c r="C5" s="205">
        <v>28000</v>
      </c>
      <c r="D5" s="163"/>
    </row>
    <row r="6" spans="1:5">
      <c r="A6" s="206" t="s">
        <v>1036</v>
      </c>
      <c r="B6" s="206" t="s">
        <v>1035</v>
      </c>
      <c r="C6" s="205">
        <v>198000</v>
      </c>
      <c r="D6" s="163"/>
    </row>
    <row r="7" spans="1:5">
      <c r="A7" s="206" t="s">
        <v>1034</v>
      </c>
      <c r="B7" s="206" t="s">
        <v>1033</v>
      </c>
      <c r="C7" s="205">
        <v>11500</v>
      </c>
      <c r="D7" s="163"/>
    </row>
    <row r="8" spans="1:5">
      <c r="A8" s="206" t="s">
        <v>1032</v>
      </c>
      <c r="B8" s="206" t="s">
        <v>1031</v>
      </c>
      <c r="C8" s="205">
        <v>80000</v>
      </c>
      <c r="D8" s="163"/>
    </row>
    <row r="9" spans="1:5">
      <c r="A9" s="166"/>
      <c r="B9" s="166"/>
      <c r="C9" s="163"/>
      <c r="D9" s="163"/>
    </row>
    <row r="10" spans="1:5">
      <c r="A10" s="166"/>
      <c r="B10" s="166"/>
      <c r="C10" s="163"/>
      <c r="D10" s="163"/>
    </row>
    <row r="11" spans="1:5">
      <c r="A11" s="204" t="s">
        <v>1030</v>
      </c>
      <c r="B11" s="204" t="s">
        <v>1029</v>
      </c>
      <c r="C11" s="203">
        <v>160000</v>
      </c>
      <c r="D11" s="163"/>
    </row>
    <row r="12" spans="1:5">
      <c r="A12" s="166"/>
      <c r="B12" s="166"/>
      <c r="C12" s="163"/>
      <c r="D12" s="163"/>
    </row>
    <row r="13" spans="1:5">
      <c r="A13" s="178" t="s">
        <v>1028</v>
      </c>
      <c r="B13" s="178" t="s">
        <v>1027</v>
      </c>
      <c r="C13" s="177">
        <v>70000</v>
      </c>
      <c r="D13" s="163"/>
    </row>
    <row r="14" spans="1:5">
      <c r="A14" s="178" t="s">
        <v>1026</v>
      </c>
      <c r="B14" s="178" t="s">
        <v>1025</v>
      </c>
      <c r="C14" s="177">
        <v>30000</v>
      </c>
      <c r="D14" s="163"/>
      <c r="E14" s="202"/>
    </row>
    <row r="15" spans="1:5">
      <c r="A15" s="178" t="s">
        <v>1024</v>
      </c>
      <c r="B15" s="178" t="s">
        <v>1023</v>
      </c>
      <c r="C15" s="177">
        <v>170000</v>
      </c>
      <c r="D15" s="163"/>
    </row>
    <row r="16" spans="1:5">
      <c r="A16" s="178" t="s">
        <v>1022</v>
      </c>
      <c r="B16" s="178" t="s">
        <v>1021</v>
      </c>
      <c r="C16" s="177">
        <v>47000</v>
      </c>
      <c r="D16" s="163"/>
    </row>
    <row r="17" spans="1:8">
      <c r="A17" s="178" t="s">
        <v>1020</v>
      </c>
      <c r="B17" s="178" t="s">
        <v>1019</v>
      </c>
      <c r="C17" s="177">
        <v>9000</v>
      </c>
      <c r="D17" s="163"/>
    </row>
    <row r="18" spans="1:8">
      <c r="A18" s="178" t="s">
        <v>1018</v>
      </c>
      <c r="B18" s="178" t="s">
        <v>1017</v>
      </c>
      <c r="C18" s="177">
        <v>73100</v>
      </c>
      <c r="D18" s="163"/>
    </row>
    <row r="19" spans="1:8">
      <c r="A19" s="178" t="s">
        <v>1016</v>
      </c>
      <c r="B19" s="178" t="s">
        <v>1015</v>
      </c>
      <c r="C19" s="177">
        <v>0</v>
      </c>
      <c r="D19" s="163"/>
    </row>
    <row r="20" spans="1:8">
      <c r="A20" s="178" t="s">
        <v>1014</v>
      </c>
      <c r="B20" s="178" t="s">
        <v>1013</v>
      </c>
      <c r="C20" s="177">
        <v>0</v>
      </c>
      <c r="D20" s="163"/>
    </row>
    <row r="21" spans="1:8">
      <c r="A21" s="178" t="s">
        <v>1012</v>
      </c>
      <c r="B21" s="178" t="s">
        <v>1011</v>
      </c>
      <c r="C21" s="177">
        <v>45000</v>
      </c>
      <c r="D21" s="163"/>
    </row>
    <row r="22" spans="1:8">
      <c r="A22" s="178" t="s">
        <v>1010</v>
      </c>
      <c r="B22" s="178" t="s">
        <v>1009</v>
      </c>
      <c r="C22" s="177">
        <v>0</v>
      </c>
      <c r="D22" s="163"/>
    </row>
    <row r="23" spans="1:8">
      <c r="A23" s="178" t="s">
        <v>1008</v>
      </c>
      <c r="B23" s="178" t="s">
        <v>1007</v>
      </c>
      <c r="C23" s="177">
        <v>0</v>
      </c>
      <c r="D23" s="163"/>
    </row>
    <row r="24" spans="1:8">
      <c r="A24" s="178" t="s">
        <v>1006</v>
      </c>
      <c r="B24" s="178" t="s">
        <v>1005</v>
      </c>
      <c r="C24" s="177">
        <v>1500</v>
      </c>
      <c r="D24" s="163"/>
      <c r="E24" s="202"/>
    </row>
    <row r="25" spans="1:8">
      <c r="A25" s="178" t="s">
        <v>1004</v>
      </c>
      <c r="B25" s="178" t="s">
        <v>1003</v>
      </c>
      <c r="C25" s="177">
        <v>8000</v>
      </c>
      <c r="D25" s="163"/>
    </row>
    <row r="26" spans="1:8">
      <c r="A26" s="178" t="s">
        <v>1002</v>
      </c>
      <c r="B26" s="178" t="s">
        <v>1001</v>
      </c>
      <c r="C26" s="177">
        <v>500</v>
      </c>
      <c r="D26" s="163"/>
      <c r="E26" s="201" t="s">
        <v>1000</v>
      </c>
      <c r="F26" s="201"/>
      <c r="G26" s="201"/>
    </row>
    <row r="27" spans="1:8">
      <c r="A27" s="178" t="s">
        <v>999</v>
      </c>
      <c r="B27" s="178" t="s">
        <v>998</v>
      </c>
      <c r="C27" s="177">
        <v>3500</v>
      </c>
      <c r="D27" s="163"/>
      <c r="E27" s="200"/>
      <c r="F27" s="199"/>
      <c r="G27" s="198"/>
    </row>
    <row r="28" spans="1:8">
      <c r="A28" s="178" t="s">
        <v>997</v>
      </c>
      <c r="B28" s="178" t="s">
        <v>996</v>
      </c>
      <c r="C28" s="177">
        <v>30000</v>
      </c>
      <c r="D28" s="163"/>
      <c r="E28" s="200"/>
      <c r="F28" s="199"/>
      <c r="G28" s="198"/>
    </row>
    <row r="29" spans="1:8">
      <c r="A29" s="178" t="s">
        <v>995</v>
      </c>
      <c r="B29" s="178" t="s">
        <v>994</v>
      </c>
      <c r="C29" s="177">
        <v>0</v>
      </c>
      <c r="D29" s="163"/>
      <c r="E29" s="188" t="s">
        <v>817</v>
      </c>
      <c r="F29" s="188"/>
      <c r="G29" s="183"/>
    </row>
    <row r="30" spans="1:8">
      <c r="A30" s="178" t="s">
        <v>993</v>
      </c>
      <c r="B30" s="178" t="s">
        <v>992</v>
      </c>
      <c r="C30" s="177">
        <v>8000</v>
      </c>
      <c r="D30" s="163"/>
      <c r="E30" s="191" t="s">
        <v>991</v>
      </c>
      <c r="F30" s="191"/>
      <c r="G30" s="183"/>
    </row>
    <row r="31" spans="1:8">
      <c r="A31" s="178" t="s">
        <v>990</v>
      </c>
      <c r="B31" s="178" t="s">
        <v>989</v>
      </c>
      <c r="C31" s="177">
        <v>2000</v>
      </c>
      <c r="D31" s="163"/>
      <c r="E31" s="195" t="s">
        <v>819</v>
      </c>
      <c r="F31" s="197">
        <f>SUM(C3:C8)</f>
        <v>791500</v>
      </c>
      <c r="G31" s="189"/>
      <c r="H31" s="186"/>
    </row>
    <row r="32" spans="1:8">
      <c r="A32" s="178" t="s">
        <v>988</v>
      </c>
      <c r="B32" s="178" t="s">
        <v>987</v>
      </c>
      <c r="C32" s="177">
        <v>13500</v>
      </c>
      <c r="D32" s="163"/>
      <c r="E32" s="195" t="s">
        <v>820</v>
      </c>
      <c r="F32" s="196">
        <f>SUM(C11)</f>
        <v>160000</v>
      </c>
      <c r="G32" s="189"/>
      <c r="H32" s="186"/>
    </row>
    <row r="33" spans="1:8">
      <c r="A33" s="178" t="s">
        <v>986</v>
      </c>
      <c r="B33" s="178" t="s">
        <v>985</v>
      </c>
      <c r="C33" s="177">
        <v>2000</v>
      </c>
      <c r="D33" s="163"/>
      <c r="E33" s="195" t="s">
        <v>821</v>
      </c>
      <c r="F33" s="194">
        <f>SUM(C13:C63)</f>
        <v>643800</v>
      </c>
      <c r="G33" s="189"/>
      <c r="H33" s="186"/>
    </row>
    <row r="34" spans="1:8">
      <c r="A34" s="178" t="s">
        <v>984</v>
      </c>
      <c r="B34" s="178" t="s">
        <v>983</v>
      </c>
      <c r="C34" s="177">
        <v>1500</v>
      </c>
      <c r="D34" s="163"/>
      <c r="E34" s="183" t="s">
        <v>822</v>
      </c>
      <c r="F34" s="193">
        <f>SUM(C66:C104)</f>
        <v>2457339.8799999994</v>
      </c>
      <c r="G34" s="189"/>
      <c r="H34" s="186"/>
    </row>
    <row r="35" spans="1:8">
      <c r="A35" s="178" t="s">
        <v>982</v>
      </c>
      <c r="B35" s="178" t="s">
        <v>981</v>
      </c>
      <c r="C35" s="177">
        <v>500</v>
      </c>
      <c r="D35" s="163"/>
      <c r="E35" s="183" t="s">
        <v>980</v>
      </c>
      <c r="F35" s="192">
        <f>SUM(C106:C112)</f>
        <v>51500</v>
      </c>
      <c r="G35" s="189"/>
      <c r="H35" s="186"/>
    </row>
    <row r="36" spans="1:8">
      <c r="A36" s="178" t="s">
        <v>979</v>
      </c>
      <c r="B36" s="178" t="s">
        <v>978</v>
      </c>
      <c r="C36" s="177">
        <v>8000</v>
      </c>
      <c r="D36" s="163"/>
      <c r="E36" s="183"/>
      <c r="F36" s="182"/>
      <c r="G36" s="189"/>
    </row>
    <row r="37" spans="1:8">
      <c r="A37" s="178" t="s">
        <v>977</v>
      </c>
      <c r="B37" s="178" t="s">
        <v>976</v>
      </c>
      <c r="C37" s="177">
        <v>3000</v>
      </c>
      <c r="D37" s="163"/>
      <c r="E37" s="185" t="s">
        <v>823</v>
      </c>
      <c r="F37" s="184">
        <f>SUM(F31:F35)</f>
        <v>4104139.8799999994</v>
      </c>
      <c r="G37" s="189"/>
      <c r="H37" s="186">
        <f>F37+F42</f>
        <v>4652373.26</v>
      </c>
    </row>
    <row r="38" spans="1:8">
      <c r="A38" s="178" t="s">
        <v>975</v>
      </c>
      <c r="B38" s="178" t="s">
        <v>974</v>
      </c>
      <c r="C38" s="177">
        <v>2000</v>
      </c>
      <c r="D38" s="163"/>
      <c r="E38" s="185"/>
      <c r="F38" s="184"/>
      <c r="G38" s="189"/>
      <c r="H38" s="186"/>
    </row>
    <row r="39" spans="1:8">
      <c r="A39" s="178" t="s">
        <v>973</v>
      </c>
      <c r="B39" s="178" t="s">
        <v>972</v>
      </c>
      <c r="C39" s="177">
        <v>4000</v>
      </c>
      <c r="D39" s="163"/>
      <c r="E39" s="187"/>
      <c r="F39" s="187"/>
      <c r="G39" s="189"/>
    </row>
    <row r="40" spans="1:8">
      <c r="A40" s="178" t="s">
        <v>971</v>
      </c>
      <c r="B40" s="178" t="s">
        <v>970</v>
      </c>
      <c r="C40" s="177">
        <v>2000</v>
      </c>
      <c r="D40" s="163"/>
      <c r="E40" s="191" t="s">
        <v>824</v>
      </c>
      <c r="F40" s="191"/>
      <c r="G40" s="189"/>
    </row>
    <row r="41" spans="1:8">
      <c r="A41" s="178" t="s">
        <v>969</v>
      </c>
      <c r="B41" s="178" t="s">
        <v>968</v>
      </c>
      <c r="C41" s="177">
        <v>18000</v>
      </c>
      <c r="D41" s="163"/>
      <c r="E41" s="183" t="s">
        <v>825</v>
      </c>
      <c r="F41" s="182">
        <v>0</v>
      </c>
      <c r="G41" s="189"/>
    </row>
    <row r="42" spans="1:8">
      <c r="A42" s="178" t="s">
        <v>967</v>
      </c>
      <c r="B42" s="178" t="s">
        <v>966</v>
      </c>
      <c r="C42" s="177">
        <v>8000</v>
      </c>
      <c r="D42" s="163"/>
      <c r="E42" s="183" t="s">
        <v>826</v>
      </c>
      <c r="F42" s="190">
        <f>SUM(C114:C126)</f>
        <v>548233.38</v>
      </c>
      <c r="G42" s="189"/>
      <c r="H42" s="186"/>
    </row>
    <row r="43" spans="1:8">
      <c r="A43" s="178" t="s">
        <v>965</v>
      </c>
      <c r="B43" s="178" t="s">
        <v>964</v>
      </c>
      <c r="C43" s="177">
        <v>3000</v>
      </c>
      <c r="D43" s="163"/>
      <c r="E43" s="187"/>
      <c r="F43" s="186"/>
      <c r="G43" s="179"/>
    </row>
    <row r="44" spans="1:8">
      <c r="A44" s="178" t="s">
        <v>963</v>
      </c>
      <c r="B44" s="178" t="s">
        <v>962</v>
      </c>
      <c r="C44" s="177">
        <v>0</v>
      </c>
      <c r="D44" s="163"/>
      <c r="E44" s="185" t="s">
        <v>823</v>
      </c>
      <c r="F44" s="184">
        <f>SUM(F41:F42)</f>
        <v>548233.38</v>
      </c>
      <c r="G44" s="179"/>
      <c r="H44" s="186"/>
    </row>
    <row r="45" spans="1:8">
      <c r="A45" s="178" t="s">
        <v>961</v>
      </c>
      <c r="B45" s="178" t="s">
        <v>960</v>
      </c>
      <c r="C45" s="177">
        <v>0</v>
      </c>
      <c r="D45" s="163"/>
      <c r="E45" s="185" t="s">
        <v>959</v>
      </c>
      <c r="F45" s="184">
        <f>SUM(F37+F44)</f>
        <v>4652373.26</v>
      </c>
      <c r="G45" s="179"/>
      <c r="H45" s="186"/>
    </row>
    <row r="46" spans="1:8">
      <c r="A46" s="178" t="s">
        <v>958</v>
      </c>
      <c r="B46" s="178" t="s">
        <v>957</v>
      </c>
      <c r="C46" s="177">
        <v>0</v>
      </c>
      <c r="D46" s="163"/>
      <c r="E46" s="187"/>
      <c r="F46" s="186"/>
      <c r="G46" s="179"/>
    </row>
    <row r="47" spans="1:8">
      <c r="A47" s="178" t="s">
        <v>956</v>
      </c>
      <c r="B47" s="178" t="s">
        <v>955</v>
      </c>
      <c r="C47" s="177">
        <v>0</v>
      </c>
      <c r="D47" s="163"/>
      <c r="E47" s="188" t="s">
        <v>828</v>
      </c>
      <c r="F47" s="188"/>
      <c r="G47" s="179"/>
    </row>
    <row r="48" spans="1:8">
      <c r="A48" s="178" t="s">
        <v>954</v>
      </c>
      <c r="B48" s="178" t="s">
        <v>953</v>
      </c>
      <c r="C48" s="177">
        <v>0</v>
      </c>
      <c r="D48" s="163"/>
      <c r="E48" s="183" t="s">
        <v>829</v>
      </c>
      <c r="F48" s="182">
        <v>0</v>
      </c>
      <c r="G48" s="179"/>
    </row>
    <row r="49" spans="1:7">
      <c r="A49" s="178" t="s">
        <v>952</v>
      </c>
      <c r="B49" s="178" t="s">
        <v>951</v>
      </c>
      <c r="C49" s="177">
        <v>0</v>
      </c>
      <c r="D49" s="163"/>
      <c r="E49" s="183" t="s">
        <v>830</v>
      </c>
      <c r="F49" s="182">
        <v>0</v>
      </c>
      <c r="G49" s="179"/>
    </row>
    <row r="50" spans="1:7">
      <c r="A50" s="178" t="s">
        <v>950</v>
      </c>
      <c r="B50" s="178" t="s">
        <v>949</v>
      </c>
      <c r="C50" s="177">
        <v>20000</v>
      </c>
      <c r="D50" s="163"/>
      <c r="E50" s="187"/>
      <c r="F50" s="186"/>
      <c r="G50" s="179"/>
    </row>
    <row r="51" spans="1:7">
      <c r="A51" s="178" t="s">
        <v>948</v>
      </c>
      <c r="B51" s="178" t="s">
        <v>947</v>
      </c>
      <c r="C51" s="177">
        <v>0</v>
      </c>
      <c r="D51" s="163"/>
      <c r="E51" s="185" t="s">
        <v>827</v>
      </c>
      <c r="F51" s="184">
        <v>0</v>
      </c>
      <c r="G51" s="179"/>
    </row>
    <row r="52" spans="1:7">
      <c r="A52" s="178" t="s">
        <v>946</v>
      </c>
      <c r="B52" s="178" t="s">
        <v>945</v>
      </c>
      <c r="C52" s="177">
        <v>0</v>
      </c>
      <c r="D52" s="163"/>
      <c r="E52" s="183"/>
      <c r="F52" s="182"/>
      <c r="G52" s="179"/>
    </row>
    <row r="53" spans="1:7">
      <c r="A53" s="178" t="s">
        <v>944</v>
      </c>
      <c r="B53" s="178" t="s">
        <v>943</v>
      </c>
      <c r="C53" s="177">
        <v>1000</v>
      </c>
      <c r="D53" s="163"/>
      <c r="E53" s="183"/>
      <c r="F53" s="182"/>
      <c r="G53" s="179"/>
    </row>
    <row r="54" spans="1:7">
      <c r="A54" s="178" t="s">
        <v>942</v>
      </c>
      <c r="B54" s="178" t="s">
        <v>941</v>
      </c>
      <c r="C54" s="177">
        <v>1000</v>
      </c>
      <c r="D54" s="163"/>
      <c r="E54" s="181" t="s">
        <v>940</v>
      </c>
      <c r="F54" s="180">
        <f>SUM(F45+F51)</f>
        <v>4652373.26</v>
      </c>
      <c r="G54" s="179"/>
    </row>
    <row r="55" spans="1:7">
      <c r="A55" s="178" t="s">
        <v>939</v>
      </c>
      <c r="B55" s="178" t="s">
        <v>938</v>
      </c>
      <c r="C55" s="177">
        <v>0</v>
      </c>
      <c r="D55" s="163"/>
    </row>
    <row r="56" spans="1:7">
      <c r="A56" s="178" t="s">
        <v>937</v>
      </c>
      <c r="B56" s="178" t="s">
        <v>936</v>
      </c>
      <c r="C56" s="177">
        <v>7000</v>
      </c>
      <c r="D56" s="163"/>
    </row>
    <row r="57" spans="1:7">
      <c r="A57" s="178" t="s">
        <v>935</v>
      </c>
      <c r="B57" s="178" t="s">
        <v>934</v>
      </c>
      <c r="C57" s="177">
        <v>0</v>
      </c>
      <c r="D57" s="163"/>
    </row>
    <row r="58" spans="1:7">
      <c r="A58" s="178" t="s">
        <v>933</v>
      </c>
      <c r="B58" s="178" t="s">
        <v>932</v>
      </c>
      <c r="C58" s="177">
        <v>100</v>
      </c>
      <c r="D58" s="163"/>
    </row>
    <row r="59" spans="1:7">
      <c r="A59" s="178" t="s">
        <v>931</v>
      </c>
      <c r="B59" s="178" t="s">
        <v>930</v>
      </c>
      <c r="C59" s="177">
        <v>100</v>
      </c>
      <c r="D59" s="163"/>
    </row>
    <row r="60" spans="1:7">
      <c r="A60" s="178" t="s">
        <v>929</v>
      </c>
      <c r="B60" s="178" t="s">
        <v>928</v>
      </c>
      <c r="C60" s="177">
        <v>16000</v>
      </c>
      <c r="D60" s="163"/>
    </row>
    <row r="61" spans="1:7">
      <c r="A61" s="178" t="s">
        <v>927</v>
      </c>
      <c r="B61" s="178" t="s">
        <v>926</v>
      </c>
      <c r="C61" s="177">
        <v>5500</v>
      </c>
      <c r="D61" s="163"/>
    </row>
    <row r="62" spans="1:7">
      <c r="A62" s="178" t="s">
        <v>925</v>
      </c>
      <c r="B62" s="178" t="s">
        <v>924</v>
      </c>
      <c r="C62" s="177">
        <v>0</v>
      </c>
      <c r="D62" s="163"/>
    </row>
    <row r="63" spans="1:7">
      <c r="A63" s="178" t="s">
        <v>923</v>
      </c>
      <c r="B63" s="178" t="s">
        <v>922</v>
      </c>
      <c r="C63" s="177">
        <v>30000</v>
      </c>
      <c r="D63" s="163"/>
    </row>
    <row r="64" spans="1:7">
      <c r="A64" s="166"/>
      <c r="B64" s="166"/>
      <c r="C64" s="163"/>
      <c r="D64" s="163"/>
    </row>
    <row r="65" spans="1:4">
      <c r="A65" s="166"/>
      <c r="B65" s="166"/>
      <c r="C65" s="163"/>
      <c r="D65" s="163"/>
    </row>
    <row r="66" spans="1:4">
      <c r="A66" s="176" t="s">
        <v>921</v>
      </c>
      <c r="B66" s="176" t="s">
        <v>920</v>
      </c>
      <c r="C66" s="175">
        <v>900000</v>
      </c>
      <c r="D66" s="163"/>
    </row>
    <row r="67" spans="1:4">
      <c r="A67" s="176" t="s">
        <v>919</v>
      </c>
      <c r="B67" s="176" t="s">
        <v>918</v>
      </c>
      <c r="C67" s="175"/>
      <c r="D67" s="163"/>
    </row>
    <row r="68" spans="1:4">
      <c r="A68" s="176" t="s">
        <v>917</v>
      </c>
      <c r="B68" s="176" t="s">
        <v>916</v>
      </c>
      <c r="C68" s="175">
        <v>290000</v>
      </c>
      <c r="D68" s="163"/>
    </row>
    <row r="69" spans="1:4">
      <c r="A69" s="176"/>
      <c r="B69" s="176" t="s">
        <v>915</v>
      </c>
      <c r="C69" s="175"/>
      <c r="D69" s="163"/>
    </row>
    <row r="70" spans="1:4">
      <c r="A70" s="176" t="s">
        <v>914</v>
      </c>
      <c r="B70" s="176" t="s">
        <v>913</v>
      </c>
      <c r="C70" s="175">
        <v>45000</v>
      </c>
      <c r="D70" s="163"/>
    </row>
    <row r="71" spans="1:4">
      <c r="A71" s="176" t="s">
        <v>912</v>
      </c>
      <c r="B71" s="176" t="s">
        <v>911</v>
      </c>
      <c r="C71" s="175"/>
      <c r="D71" s="163"/>
    </row>
    <row r="72" spans="1:4">
      <c r="A72" s="176"/>
      <c r="B72" s="176" t="s">
        <v>910</v>
      </c>
      <c r="C72" s="175">
        <v>16815</v>
      </c>
      <c r="D72" s="163"/>
    </row>
    <row r="73" spans="1:4">
      <c r="A73" s="176"/>
      <c r="B73" s="176" t="s">
        <v>909</v>
      </c>
      <c r="C73" s="175">
        <v>409200</v>
      </c>
      <c r="D73" s="163"/>
    </row>
    <row r="74" spans="1:4">
      <c r="A74" s="176" t="s">
        <v>908</v>
      </c>
      <c r="B74" s="176" t="s">
        <v>907</v>
      </c>
      <c r="C74" s="175">
        <v>164405.66</v>
      </c>
      <c r="D74" s="163"/>
    </row>
    <row r="75" spans="1:4">
      <c r="A75" s="176"/>
      <c r="B75" s="176" t="s">
        <v>906</v>
      </c>
      <c r="C75" s="175">
        <v>2393</v>
      </c>
      <c r="D75" s="163"/>
    </row>
    <row r="76" spans="1:4">
      <c r="A76" s="176"/>
      <c r="B76" s="176" t="s">
        <v>905</v>
      </c>
      <c r="C76" s="175">
        <v>25000</v>
      </c>
      <c r="D76" s="163"/>
    </row>
    <row r="77" spans="1:4">
      <c r="A77" s="176"/>
      <c r="B77" s="176" t="s">
        <v>904</v>
      </c>
      <c r="C77" s="175">
        <v>11000</v>
      </c>
      <c r="D77" s="163"/>
    </row>
    <row r="78" spans="1:4">
      <c r="A78" s="176" t="s">
        <v>258</v>
      </c>
      <c r="B78" s="176" t="s">
        <v>903</v>
      </c>
      <c r="C78" s="175">
        <v>12000</v>
      </c>
      <c r="D78" s="163"/>
    </row>
    <row r="79" spans="1:4">
      <c r="A79" s="176" t="s">
        <v>258</v>
      </c>
      <c r="B79" s="176" t="s">
        <v>902</v>
      </c>
      <c r="C79" s="175">
        <v>3284.74</v>
      </c>
      <c r="D79" s="163"/>
    </row>
    <row r="80" spans="1:4">
      <c r="A80" s="176" t="s">
        <v>258</v>
      </c>
      <c r="B80" s="176" t="s">
        <v>901</v>
      </c>
      <c r="C80" s="175">
        <v>12000</v>
      </c>
      <c r="D80" s="163"/>
    </row>
    <row r="81" spans="1:4">
      <c r="A81" s="176"/>
      <c r="B81" s="176" t="s">
        <v>900</v>
      </c>
      <c r="C81" s="175">
        <v>6000</v>
      </c>
      <c r="D81" s="163"/>
    </row>
    <row r="82" spans="1:4">
      <c r="A82" s="176" t="s">
        <v>258</v>
      </c>
      <c r="B82" s="176" t="s">
        <v>323</v>
      </c>
      <c r="C82" s="175">
        <v>72000</v>
      </c>
      <c r="D82" s="163"/>
    </row>
    <row r="83" spans="1:4">
      <c r="A83" s="176"/>
      <c r="B83" s="176" t="s">
        <v>899</v>
      </c>
      <c r="C83" s="175">
        <v>7251</v>
      </c>
      <c r="D83" s="163"/>
    </row>
    <row r="84" spans="1:4">
      <c r="A84" s="176"/>
      <c r="B84" s="176" t="s">
        <v>898</v>
      </c>
      <c r="C84" s="175">
        <v>41000</v>
      </c>
      <c r="D84" s="163"/>
    </row>
    <row r="85" spans="1:4">
      <c r="A85" s="176" t="s">
        <v>897</v>
      </c>
      <c r="B85" s="176" t="s">
        <v>896</v>
      </c>
      <c r="C85" s="175"/>
      <c r="D85" s="163"/>
    </row>
    <row r="86" spans="1:4">
      <c r="A86" s="176"/>
      <c r="B86" s="176" t="s">
        <v>895</v>
      </c>
      <c r="C86" s="175">
        <v>131000</v>
      </c>
      <c r="D86" s="163"/>
    </row>
    <row r="87" spans="1:4">
      <c r="A87" s="176" t="s">
        <v>894</v>
      </c>
      <c r="B87" s="176" t="s">
        <v>893</v>
      </c>
      <c r="C87" s="175">
        <v>15013</v>
      </c>
      <c r="D87" s="163"/>
    </row>
    <row r="88" spans="1:4">
      <c r="A88" s="176" t="s">
        <v>892</v>
      </c>
      <c r="B88" s="176" t="s">
        <v>891</v>
      </c>
      <c r="C88" s="175">
        <v>26508.21</v>
      </c>
      <c r="D88" s="163"/>
    </row>
    <row r="89" spans="1:4">
      <c r="A89" s="176" t="s">
        <v>890</v>
      </c>
      <c r="B89" s="176" t="s">
        <v>889</v>
      </c>
      <c r="C89" s="175">
        <v>39237.32</v>
      </c>
      <c r="D89" s="163"/>
    </row>
    <row r="90" spans="1:4">
      <c r="A90" s="176" t="s">
        <v>888</v>
      </c>
      <c r="B90" s="176" t="s">
        <v>887</v>
      </c>
      <c r="C90" s="175">
        <v>15000</v>
      </c>
      <c r="D90" s="163"/>
    </row>
    <row r="91" spans="1:4">
      <c r="A91" s="176" t="s">
        <v>886</v>
      </c>
      <c r="B91" s="176" t="s">
        <v>885</v>
      </c>
      <c r="C91" s="175">
        <v>6000</v>
      </c>
      <c r="D91" s="163"/>
    </row>
    <row r="92" spans="1:4">
      <c r="A92" s="176" t="s">
        <v>884</v>
      </c>
      <c r="B92" s="176" t="s">
        <v>883</v>
      </c>
      <c r="C92" s="175">
        <v>6000</v>
      </c>
      <c r="D92" s="163"/>
    </row>
    <row r="93" spans="1:4">
      <c r="A93" s="176" t="s">
        <v>882</v>
      </c>
      <c r="B93" s="176" t="s">
        <v>881</v>
      </c>
      <c r="C93" s="175">
        <v>124903.05</v>
      </c>
      <c r="D93" s="163"/>
    </row>
    <row r="94" spans="1:4">
      <c r="A94" s="176" t="s">
        <v>880</v>
      </c>
      <c r="B94" s="176" t="s">
        <v>879</v>
      </c>
      <c r="C94" s="175"/>
      <c r="D94" s="163"/>
    </row>
    <row r="95" spans="1:4">
      <c r="A95" s="176"/>
      <c r="B95" s="176"/>
      <c r="C95" s="175"/>
      <c r="D95" s="163"/>
    </row>
    <row r="96" spans="1:4">
      <c r="A96" s="176" t="s">
        <v>878</v>
      </c>
      <c r="B96" s="176" t="s">
        <v>877</v>
      </c>
      <c r="C96" s="175"/>
      <c r="D96" s="163"/>
    </row>
    <row r="97" spans="1:4">
      <c r="A97" s="176"/>
      <c r="B97" s="176" t="s">
        <v>876</v>
      </c>
      <c r="C97" s="175">
        <v>42000</v>
      </c>
      <c r="D97" s="163"/>
    </row>
    <row r="98" spans="1:4">
      <c r="A98" s="176"/>
      <c r="B98" s="176" t="s">
        <v>875</v>
      </c>
      <c r="C98" s="175">
        <v>6728.9</v>
      </c>
      <c r="D98" s="163"/>
    </row>
    <row r="99" spans="1:4">
      <c r="A99" s="176"/>
      <c r="B99" s="176" t="s">
        <v>874</v>
      </c>
      <c r="C99" s="175">
        <v>2600</v>
      </c>
      <c r="D99" s="163"/>
    </row>
    <row r="100" spans="1:4">
      <c r="A100" s="176" t="s">
        <v>873</v>
      </c>
      <c r="B100" s="176" t="s">
        <v>872</v>
      </c>
      <c r="C100" s="175"/>
      <c r="D100" s="163"/>
    </row>
    <row r="101" spans="1:4">
      <c r="A101" s="176"/>
      <c r="B101" s="176"/>
      <c r="C101" s="175"/>
      <c r="D101" s="163"/>
    </row>
    <row r="102" spans="1:4">
      <c r="A102" s="176" t="s">
        <v>871</v>
      </c>
      <c r="B102" s="176" t="s">
        <v>870</v>
      </c>
      <c r="C102" s="175"/>
      <c r="D102" s="163"/>
    </row>
    <row r="103" spans="1:4">
      <c r="A103" s="176"/>
      <c r="B103" s="176" t="s">
        <v>869</v>
      </c>
      <c r="C103" s="175">
        <v>25000</v>
      </c>
      <c r="D103" s="163"/>
    </row>
    <row r="104" spans="1:4">
      <c r="A104" s="176" t="s">
        <v>868</v>
      </c>
      <c r="B104" s="176" t="s">
        <v>867</v>
      </c>
      <c r="C104" s="175"/>
      <c r="D104" s="163"/>
    </row>
    <row r="105" spans="1:4">
      <c r="A105" s="166"/>
      <c r="B105" s="166"/>
      <c r="C105" s="163"/>
      <c r="D105" s="163"/>
    </row>
    <row r="106" spans="1:4">
      <c r="A106" s="174" t="s">
        <v>866</v>
      </c>
      <c r="B106" s="174" t="s">
        <v>865</v>
      </c>
      <c r="C106" s="173">
        <v>0</v>
      </c>
      <c r="D106" s="163"/>
    </row>
    <row r="107" spans="1:4">
      <c r="A107" s="174" t="s">
        <v>864</v>
      </c>
      <c r="B107" s="174" t="s">
        <v>863</v>
      </c>
      <c r="C107" s="173"/>
      <c r="D107" s="163"/>
    </row>
    <row r="108" spans="1:4">
      <c r="A108" s="174"/>
      <c r="B108" s="174" t="s">
        <v>862</v>
      </c>
      <c r="C108" s="173"/>
      <c r="D108" s="163"/>
    </row>
    <row r="109" spans="1:4">
      <c r="A109" s="174" t="s">
        <v>861</v>
      </c>
      <c r="B109" s="174" t="s">
        <v>860</v>
      </c>
      <c r="C109" s="173"/>
      <c r="D109" s="163"/>
    </row>
    <row r="110" spans="1:4">
      <c r="A110" s="174"/>
      <c r="B110" s="174" t="s">
        <v>859</v>
      </c>
      <c r="C110" s="173">
        <v>26500</v>
      </c>
      <c r="D110" s="163"/>
    </row>
    <row r="111" spans="1:4">
      <c r="A111" s="174" t="s">
        <v>858</v>
      </c>
      <c r="B111" s="174" t="s">
        <v>857</v>
      </c>
      <c r="C111" s="173">
        <v>25000</v>
      </c>
      <c r="D111" s="163"/>
    </row>
    <row r="112" spans="1:4">
      <c r="A112" s="174"/>
      <c r="B112" s="174" t="s">
        <v>856</v>
      </c>
      <c r="C112" s="173"/>
      <c r="D112" s="163"/>
    </row>
    <row r="113" spans="1:4">
      <c r="A113" s="166"/>
      <c r="B113" s="166"/>
      <c r="C113" s="163"/>
      <c r="D113" s="163"/>
    </row>
    <row r="114" spans="1:4">
      <c r="A114" s="170" t="s">
        <v>855</v>
      </c>
      <c r="B114" s="170" t="s">
        <v>854</v>
      </c>
      <c r="C114" s="169"/>
      <c r="D114" s="163"/>
    </row>
    <row r="115" spans="1:4">
      <c r="A115" s="170" t="s">
        <v>853</v>
      </c>
      <c r="B115" s="170" t="s">
        <v>852</v>
      </c>
      <c r="C115" s="169"/>
      <c r="D115" s="163"/>
    </row>
    <row r="116" spans="1:4">
      <c r="A116" s="170"/>
      <c r="B116" s="170" t="s">
        <v>851</v>
      </c>
      <c r="C116" s="169">
        <v>0</v>
      </c>
      <c r="D116" s="163"/>
    </row>
    <row r="117" spans="1:4">
      <c r="A117" s="170"/>
      <c r="B117" s="170" t="s">
        <v>129</v>
      </c>
      <c r="C117" s="169">
        <v>0</v>
      </c>
      <c r="D117" s="163"/>
    </row>
    <row r="118" spans="1:4">
      <c r="A118" s="170" t="s">
        <v>850</v>
      </c>
      <c r="B118" s="170" t="s">
        <v>849</v>
      </c>
      <c r="C118" s="169"/>
      <c r="D118" s="163"/>
    </row>
    <row r="119" spans="1:4">
      <c r="A119" s="170" t="s">
        <v>848</v>
      </c>
      <c r="B119" s="170" t="s">
        <v>847</v>
      </c>
      <c r="C119" s="169">
        <v>48000</v>
      </c>
      <c r="D119" s="163"/>
    </row>
    <row r="120" spans="1:4">
      <c r="A120" s="170" t="s">
        <v>846</v>
      </c>
      <c r="B120" s="170" t="s">
        <v>845</v>
      </c>
      <c r="C120" s="169"/>
      <c r="D120" s="163"/>
    </row>
    <row r="121" spans="1:4">
      <c r="A121" s="170" t="s">
        <v>844</v>
      </c>
      <c r="B121" s="170" t="s">
        <v>843</v>
      </c>
      <c r="C121" s="169"/>
      <c r="D121" s="163"/>
    </row>
    <row r="122" spans="1:4">
      <c r="A122" s="170"/>
      <c r="B122" s="170"/>
      <c r="C122" s="169"/>
      <c r="D122" s="163"/>
    </row>
    <row r="123" spans="1:4">
      <c r="A123" s="170" t="s">
        <v>842</v>
      </c>
      <c r="B123" s="170" t="s">
        <v>841</v>
      </c>
      <c r="C123" s="172">
        <v>496933.38</v>
      </c>
      <c r="D123" s="171"/>
    </row>
    <row r="124" spans="1:4">
      <c r="A124" s="170" t="s">
        <v>840</v>
      </c>
      <c r="B124" s="170" t="s">
        <v>839</v>
      </c>
      <c r="C124" s="169">
        <v>3300</v>
      </c>
      <c r="D124" s="163"/>
    </row>
    <row r="125" spans="1:4">
      <c r="A125" s="170"/>
      <c r="B125" s="170"/>
      <c r="C125" s="169"/>
      <c r="D125" s="163"/>
    </row>
    <row r="126" spans="1:4">
      <c r="A126" s="170" t="s">
        <v>838</v>
      </c>
      <c r="B126" s="170" t="s">
        <v>837</v>
      </c>
      <c r="C126" s="169"/>
      <c r="D126" s="163"/>
    </row>
    <row r="127" spans="1:4">
      <c r="A127" s="166"/>
      <c r="B127" s="166"/>
      <c r="C127" s="163"/>
      <c r="D127" s="163"/>
    </row>
    <row r="128" spans="1:4">
      <c r="A128" s="168" t="s">
        <v>836</v>
      </c>
      <c r="B128" s="168" t="s">
        <v>835</v>
      </c>
      <c r="C128" s="167"/>
      <c r="D128" s="163"/>
    </row>
    <row r="129" spans="1:4">
      <c r="A129" s="166"/>
      <c r="B129" s="166"/>
      <c r="C129" s="163"/>
      <c r="D129" s="163"/>
    </row>
    <row r="130" spans="1:4">
      <c r="A130" s="165" t="s">
        <v>834</v>
      </c>
      <c r="B130" s="165" t="s">
        <v>833</v>
      </c>
      <c r="C130" s="164"/>
      <c r="D130" s="163"/>
    </row>
    <row r="131" spans="1:4">
      <c r="C131" s="162">
        <f>SUM(C3:C130)</f>
        <v>4652373.26</v>
      </c>
      <c r="D131" s="162"/>
    </row>
  </sheetData>
  <mergeCells count="5">
    <mergeCell ref="E26:G26"/>
    <mergeCell ref="E29:F29"/>
    <mergeCell ref="E30:F30"/>
    <mergeCell ref="E40:F40"/>
    <mergeCell ref="E47:F47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</vt:lpstr>
      <vt:lpstr>INGRESOS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Almudena Seg Cuntis</cp:lastModifiedBy>
  <cp:lastPrinted>2022-02-08T17:08:05Z</cp:lastPrinted>
  <dcterms:created xsi:type="dcterms:W3CDTF">2021-12-21T19:53:29Z</dcterms:created>
  <dcterms:modified xsi:type="dcterms:W3CDTF">2022-02-08T17:08:36Z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